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<sst xmlns="http://schemas.openxmlformats.org/spreadsheetml/2006/main" count="433" uniqueCount="357">
  <si>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</si>
  <si>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</si>
  <si>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</si>
  <si>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</si>
  <si>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</si>
  <si>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</si>
  <si>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</si>
  <si>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</si>
  <si>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</si>
  <si>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</si>
  <si>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</si>
  <si>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</si>
  <si>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</si>
  <si>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</si>
  <si>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</si>
  <si>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</si>
  <si>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</si>
  <si>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</si>
  <si>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</si>
  <si>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</si>
  <si>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</si>
  <si>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</si>
  <si>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</si>
  <si>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</si>
  <si>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</si>
  <si>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</si>
  <si>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</si>
  <si>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</si>
  <si>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</si>
  <si>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</si>
  <si>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</si>
  <si>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</si>
  <si>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</si>
  <si>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</si>
  <si>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</si>
  <si>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</si>
  <si>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</si>
  <si>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</si>
  <si>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</si>
  <si>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</si>
  <si>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</si>
  <si>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</si>
  <si>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</si>
  <si>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</si>
  <si>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</si>
  <si>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</si>
  <si>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</si>
  <si>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</si>
  <si>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</si>
  <si>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</si>
  <si>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</si>
  <si>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</si>
  <si>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</si>
  <si>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</si>
  <si>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</si>
  <si>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</si>
  <si>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</si>
  <si>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</si>
  <si>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</si>
  <si>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</si>
  <si>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</si>
  <si>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</si>
  <si>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</si>
  <si>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</si>
  <si>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</si>
  <si>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</si>
  <si>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</si>
  <si>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</si>
  <si>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</si>
  <si>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</si>
  <si>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</si>
  <si>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</si>
  <si>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</si>
  <si>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</si>
  <si>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</si>
  <si>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</si>
  <si>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</si>
  <si>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</si>
  <si>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</si>
  <si>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</si>
  <si>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</si>
  <si>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</si>
  <si>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</si>
  <si>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</si>
  <si>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</si>
  <si>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</si>
  <si>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</si>
  <si>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</si>
  <si>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</si>
  <si>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</si>
  <si>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</si>
  <si>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</si>
  <si>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</si>
  <si>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</si>
  <si>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</si>
  <si>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</si>
  <si>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</si>
  <si>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</si>
  <si>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</si>
  <si>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</si>
  <si>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</si>
  <si>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</si>
  <si>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</si>
  <si>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</si>
  <si>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</si>
  <si>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</si>
  <si>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</si>
  <si>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</si>
  <si>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</si>
  <si>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</si>
  <si>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</si>
  <si>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</si>
  <si>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</si>
  <si>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</si>
  <si>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</si>
  <si>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</si>
  <si>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</si>
  <si>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</si>
  <si>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</si>
  <si>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</si>
  <si>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</si>
  <si>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</si>
  <si>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</si>
  <si>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</si>
  <si>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</si>
  <si>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</si>
  <si>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</si>
  <si>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</si>
  <si>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</si>
  <si>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</si>
  <si>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</si>
  <si>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</si>
  <si>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</si>
  <si>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</si>
  <si>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</si>
  <si>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</si>
  <si>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</si>
  <si>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</si>
  <si>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</si>
  <si>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</si>
  <si>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</si>
  <si>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</si>
  <si>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</si>
  <si>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</si>
  <si>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</si>
  <si>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</si>
  <si>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</si>
  <si>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</si>
  <si>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</si>
  <si>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</si>
  <si>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</si>
  <si>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</si>
  <si>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</si>
  <si>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</si>
  <si>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</si>
  <si>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</si>
  <si>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</si>
  <si>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</si>
  <si>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</si>
  <si>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</si>
  <si>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</si>
  <si>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</si>
  <si>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</si>
  <si>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</si>
  <si>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</si>
  <si>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</si>
  <si>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</si>
  <si>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</si>
  <si>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</si>
  <si>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</si>
  <si>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</si>
  <si>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</si>
  <si>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</si>
  <si>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</si>
  <si>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</si>
  <si>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</si>
  <si>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</si>
  <si>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</si>
  <si>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</si>
  <si>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</si>
  <si>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</si>
  <si>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</si>
  <si>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</si>
  <si>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</si>
  <si>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</si>
  <si>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</si>
  <si>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</si>
  <si>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</si>
  <si>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</si>
  <si>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</si>
  <si>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</si>
  <si>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</si>
  <si>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</si>
  <si>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</si>
  <si>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</si>
  <si>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</si>
  <si>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</si>
  <si>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</si>
  <si>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</si>
  <si>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</si>
  <si>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</si>
  <si>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</si>
  <si>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</si>
  <si>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</si>
  <si>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</si>
  <si>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</si>
  <si>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</si>
  <si>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</si>
  <si>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</si>
  <si>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</si>
  <si>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</si>
  <si>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</si>
  <si>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</si>
  <si>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</si>
  <si>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</si>
  <si>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</si>
  <si>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</si>
  <si>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</si>
  <si>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</si>
  <si>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</si>
  <si>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</si>
  <si>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</si>
  <si>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</si>
  <si>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</si>
  <si>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</si>
  <si>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</si>
  <si>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</si>
  <si>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</si>
  <si>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</si>
  <si>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</si>
  <si>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</si>
  <si>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</si>
  <si>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</si>
  <si>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</si>
  <si>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</si>
  <si>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</si>
  <si>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</si>
  <si>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</si>
  <si>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</si>
  <si>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</si>
  <si>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</si>
  <si>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</si>
  <si>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</si>
  <si>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</si>
  <si>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</si>
  <si>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</si>
  <si>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</si>
  <si>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</si>
  <si>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</si>
  <si>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</si>
  <si>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</si>
  <si>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</si>
  <si>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</si>
  <si>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</si>
  <si>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</si>
  <si>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</si>
  <si>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</si>
  <si>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</si>
  <si>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</si>
  <si>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</si>
  <si>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</si>
  <si>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</si>
  <si>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</si>
  <si>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</si>
  <si>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</si>
  <si>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</si>
  <si>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</si>
  <si>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</si>
  <si>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</si>
  <si>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</si>
  <si>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</si>
  <si>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</si>
  <si>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</si>
  <si>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</si>
  <si>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</si>
  <si>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</si>
  <si>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</si>
  <si>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</si>
  <si>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</si>
  <si>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</si>
  <si>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</si>
  <si>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</si>
  <si>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</si>
  <si>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</si>
  <si>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</si>
  <si>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</si>
  <si>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</si>
  <si>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</si>
  <si>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</si>
  <si>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</si>
  <si>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</si>
  <si>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</si>
  <si>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</si>
  <si>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</si>
  <si>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</si>
  <si>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</si>
  <si>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</si>
  <si>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</si>
  <si>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</si>
  <si>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</si>
  <si>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</si>
  <si>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</si>
  <si>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</si>
  <si>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</si>
  <si>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</si>
  <si>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</si>
  <si>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</si>
  <si>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</si>
  <si>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</si>
  <si>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</si>
  <si>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</si>
  <si>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</si>
  <si>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</si>
  <si>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</si>
  <si>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</si>
  <si>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</si>
  <si>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</si>
  <si>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</si>
  <si>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</si>
  <si>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</si>
  <si>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</si>
  <si>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</si>
  <si>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</si>
  <si>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</si>
  <si>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</si>
  <si>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</si>
  <si>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</si>
  <si>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</si>
  <si>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</si>
  <si>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</si>
  <si>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</si>
  <si>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</si>
  <si>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</si>
  <si>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</si>
  <si>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</si>
  <si>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</si>
  <si>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</si>
  <si>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</si>
  <si>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</si>
  <si>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</si>
  <si>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</si>
  <si>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</si>
  <si>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</si>
  <si>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</si>
  <si>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</si>
  <si>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</si>
  <si>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</si>
  <si>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</si>
  <si>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</si>
  <si>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</si>
  <si>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073 114 02052 05 0000 410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</si>
  <si>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</si>
  <si>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000 114 02050 05 0000 440</t>
  </si>
  <si>
    <t>073 114 02052 05 0000 440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</si>
  <si>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</si>
  <si>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Приложение № 2</t>
  </si>
  <si>
    <t>от  13.12.2021 № 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</si>
</sst>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43" fontId="7" fillId="0" borderId="0" xfId="0" applyNumberFormat="1" applyFont="1" applyAlignment="1">
      <alignment horizontal="center"/>
    </xf>
    <xf numFmtId="171" fontId="7" fillId="0" borderId="10" xfId="60" applyFont="1" applyFill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zoomScaleSheetLayoutView="77" zoomScalePageLayoutView="0" workbookViewId="0" topLeftCell="A2">
      <selection activeCell="O13" sqref="O13"/>
    </sheetView>
  </sheetViews>
  <sheetFormatPr defaultColWidth="9.00390625" defaultRowHeight="12.75"/>
  <cols>
    <col min="1" max="1" width="29.375" style="67" customWidth="1"/>
    <col min="2" max="2" width="89.625" style="2" customWidth="1"/>
    <col min="3" max="3" width="23.00390625" style="15" hidden="1" customWidth="1"/>
    <col min="4" max="4" width="23.25390625" style="15" hidden="1" customWidth="1"/>
    <col min="5" max="5" width="24.125" style="15" customWidth="1"/>
    <col min="6" max="6" width="23.125" style="15" hidden="1" customWidth="1"/>
    <col min="7" max="7" width="21.625" style="15" hidden="1" customWidth="1"/>
    <col min="8" max="8" width="23.25390625" style="15" customWidth="1"/>
    <col min="9" max="9" width="22.75390625" style="15" hidden="1" customWidth="1"/>
    <col min="10" max="10" width="21.75390625" style="15" hidden="1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6"/>
      <c r="G2" s="56"/>
      <c r="H2" s="85" t="s">
        <v>355</v>
      </c>
      <c r="I2" s="85"/>
      <c r="J2" s="85"/>
      <c r="K2" s="85"/>
    </row>
    <row r="3" spans="3:11" ht="20.25" customHeight="1">
      <c r="C3" s="16"/>
      <c r="D3" s="16"/>
      <c r="E3" s="16"/>
      <c r="F3" s="56"/>
      <c r="G3" s="56"/>
      <c r="H3" s="85" t="s">
        <v>96</v>
      </c>
      <c r="I3" s="85"/>
      <c r="J3" s="85"/>
      <c r="K3" s="85"/>
    </row>
    <row r="4" spans="3:11" ht="16.5" customHeight="1">
      <c r="C4" s="16"/>
      <c r="D4" s="16"/>
      <c r="E4" s="16"/>
      <c r="F4" s="56"/>
      <c r="G4" s="56"/>
      <c r="H4" s="85" t="s">
        <v>97</v>
      </c>
      <c r="I4" s="85"/>
      <c r="J4" s="85"/>
      <c r="K4" s="85"/>
    </row>
    <row r="5" spans="3:11" ht="18" customHeight="1">
      <c r="C5" s="16"/>
      <c r="D5" s="16"/>
      <c r="E5" s="16"/>
      <c r="F5" s="56"/>
      <c r="G5" s="56"/>
      <c r="H5" s="85" t="s">
        <v>356</v>
      </c>
      <c r="I5" s="85"/>
      <c r="J5" s="85"/>
      <c r="K5" s="85"/>
    </row>
    <row r="6" spans="3:8" ht="15" customHeight="1">
      <c r="C6" s="17"/>
      <c r="D6" s="17"/>
      <c r="E6" s="17"/>
      <c r="F6" s="18"/>
      <c r="G6" s="18"/>
      <c r="H6" s="18"/>
    </row>
    <row r="7" spans="1:11" ht="38.25" customHeight="1">
      <c r="A7" s="90" t="s">
        <v>305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0.25" customHeight="1">
      <c r="A8" s="86" t="s">
        <v>232</v>
      </c>
      <c r="B8" s="91" t="s">
        <v>233</v>
      </c>
      <c r="C8" s="95">
        <v>2022</v>
      </c>
      <c r="D8" s="96"/>
      <c r="E8" s="97"/>
      <c r="F8" s="95">
        <v>2023</v>
      </c>
      <c r="G8" s="96"/>
      <c r="H8" s="97"/>
      <c r="I8" s="95">
        <v>2024</v>
      </c>
      <c r="J8" s="96"/>
      <c r="K8" s="97"/>
    </row>
    <row r="9" spans="1:11" ht="36.75" customHeight="1">
      <c r="A9" s="93"/>
      <c r="B9" s="92"/>
      <c r="C9" s="54" t="s">
        <v>40</v>
      </c>
      <c r="D9" s="54" t="s">
        <v>42</v>
      </c>
      <c r="E9" s="98">
        <v>2022</v>
      </c>
      <c r="F9" s="54" t="s">
        <v>40</v>
      </c>
      <c r="G9" s="54" t="s">
        <v>41</v>
      </c>
      <c r="H9" s="98">
        <v>2023</v>
      </c>
      <c r="I9" s="54" t="s">
        <v>40</v>
      </c>
      <c r="J9" s="54" t="s">
        <v>41</v>
      </c>
      <c r="K9" s="98">
        <v>2024</v>
      </c>
    </row>
    <row r="10" spans="1:11" ht="15.75" customHeight="1">
      <c r="A10" s="86" t="s">
        <v>234</v>
      </c>
      <c r="B10" s="91" t="s">
        <v>235</v>
      </c>
      <c r="C10" s="81">
        <f>C13+C22+C36+C53+C58+C82+C89+C112+C133</f>
        <v>59908908.7</v>
      </c>
      <c r="D10" s="81">
        <f>D13+D22+D36+D53+D58+D82+D89+D112+D133</f>
        <v>667245</v>
      </c>
      <c r="E10" s="81">
        <f>E13+E22+E36+E53+E58+E82+E89+E112+E133</f>
        <v>60576153.7</v>
      </c>
      <c r="F10" s="81">
        <f>F13+F22+F36+F53+F58+F82+F89+F112+F133</f>
        <v>55174625</v>
      </c>
      <c r="G10" s="88">
        <v>0</v>
      </c>
      <c r="H10" s="81">
        <f>H13+H22+H36+H53+H58+H82+H89+H112+H133</f>
        <v>55174625</v>
      </c>
      <c r="I10" s="81">
        <f>I13+I22+I36+I53+I58+I82+I89+I112+I133</f>
        <v>55850125</v>
      </c>
      <c r="J10" s="88">
        <v>0</v>
      </c>
      <c r="K10" s="81">
        <f>K13+K22+K36+K53+K58+K82+K89+K112+K133</f>
        <v>55850125</v>
      </c>
    </row>
    <row r="11" spans="1:11" ht="13.5" customHeight="1">
      <c r="A11" s="87"/>
      <c r="B11" s="94"/>
      <c r="C11" s="81"/>
      <c r="D11" s="81"/>
      <c r="E11" s="81"/>
      <c r="F11" s="81"/>
      <c r="G11" s="89"/>
      <c r="H11" s="81"/>
      <c r="I11" s="81"/>
      <c r="J11" s="89"/>
      <c r="K11" s="81"/>
    </row>
    <row r="12" spans="1:11" ht="21" customHeight="1">
      <c r="A12" s="11" t="s">
        <v>236</v>
      </c>
      <c r="B12" s="14" t="s">
        <v>237</v>
      </c>
      <c r="C12" s="20">
        <f aca="true" t="shared" si="0" ref="C12:F13">C14+C16+C18+C20</f>
        <v>30205000</v>
      </c>
      <c r="D12" s="20">
        <f t="shared" si="0"/>
        <v>300000</v>
      </c>
      <c r="E12" s="20">
        <f t="shared" si="0"/>
        <v>30505000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238</v>
      </c>
      <c r="B13" s="14" t="s">
        <v>239</v>
      </c>
      <c r="C13" s="20">
        <f t="shared" si="0"/>
        <v>30205000</v>
      </c>
      <c r="D13" s="20">
        <f t="shared" si="0"/>
        <v>300000</v>
      </c>
      <c r="E13" s="20">
        <f t="shared" si="0"/>
        <v>30505000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187</v>
      </c>
      <c r="B14" s="39" t="s">
        <v>241</v>
      </c>
      <c r="C14" s="31">
        <f>C15</f>
        <v>30000000</v>
      </c>
      <c r="D14" s="31">
        <f>D15</f>
        <v>300000</v>
      </c>
      <c r="E14" s="31">
        <f>E15</f>
        <v>30300000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240</v>
      </c>
      <c r="B15" s="26" t="s">
        <v>241</v>
      </c>
      <c r="C15" s="23">
        <v>30000000</v>
      </c>
      <c r="D15" s="23">
        <v>300000</v>
      </c>
      <c r="E15" s="23">
        <f>C15+D15</f>
        <v>30300000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188</v>
      </c>
      <c r="B16" s="39" t="s">
        <v>243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242</v>
      </c>
      <c r="B17" s="26" t="s">
        <v>243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189</v>
      </c>
      <c r="B18" s="39" t="s">
        <v>284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244</v>
      </c>
      <c r="B19" s="26" t="s">
        <v>284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190</v>
      </c>
      <c r="B20" s="39" t="s">
        <v>246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245</v>
      </c>
      <c r="B21" s="26" t="s">
        <v>246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247</v>
      </c>
      <c r="B22" s="28" t="s">
        <v>248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5">
        <v>0</v>
      </c>
      <c r="K22" s="29">
        <f>K26+K29+K32+K35</f>
        <v>9659860</v>
      </c>
    </row>
    <row r="23" spans="1:11" ht="43.5" customHeight="1">
      <c r="A23" s="38" t="s">
        <v>325</v>
      </c>
      <c r="B23" s="39" t="s">
        <v>324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318</v>
      </c>
      <c r="B24" s="39" t="s">
        <v>285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152</v>
      </c>
      <c r="B25" s="35" t="s">
        <v>124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125</v>
      </c>
      <c r="B26" s="35" t="s">
        <v>124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320</v>
      </c>
      <c r="B27" s="42" t="s">
        <v>286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165</v>
      </c>
      <c r="B28" s="35" t="s">
        <v>127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126</v>
      </c>
      <c r="B29" s="35" t="s">
        <v>127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319</v>
      </c>
      <c r="B30" s="44" t="s">
        <v>287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153</v>
      </c>
      <c r="B31" s="35" t="s">
        <v>130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131</v>
      </c>
      <c r="B32" s="35" t="s">
        <v>130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321</v>
      </c>
      <c r="B33" s="42" t="s">
        <v>288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154</v>
      </c>
      <c r="B34" s="35" t="s">
        <v>129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128</v>
      </c>
      <c r="B35" s="35" t="s">
        <v>129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249</v>
      </c>
      <c r="B36" s="12" t="s">
        <v>250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223</v>
      </c>
      <c r="B37" s="39" t="s">
        <v>221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224</v>
      </c>
      <c r="B38" s="39" t="s">
        <v>222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225</v>
      </c>
      <c r="B39" s="26" t="s">
        <v>222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228</v>
      </c>
      <c r="B40" s="26" t="s">
        <v>222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227</v>
      </c>
      <c r="B41" s="39" t="s">
        <v>226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231</v>
      </c>
      <c r="B42" s="26" t="s">
        <v>229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230</v>
      </c>
      <c r="B43" s="26" t="s">
        <v>229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326</v>
      </c>
      <c r="B44" s="39" t="s">
        <v>252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191</v>
      </c>
      <c r="B45" s="36" t="s">
        <v>252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251</v>
      </c>
      <c r="B46" s="26" t="s">
        <v>252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327</v>
      </c>
      <c r="B47" s="39" t="s">
        <v>254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192</v>
      </c>
      <c r="B48" s="26" t="s">
        <v>254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253</v>
      </c>
      <c r="B49" s="26" t="s">
        <v>254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328</v>
      </c>
      <c r="B50" s="42" t="s">
        <v>329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193</v>
      </c>
      <c r="B51" s="26" t="s">
        <v>289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283</v>
      </c>
      <c r="B52" s="26" t="s">
        <v>289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255</v>
      </c>
      <c r="B53" s="12" t="s">
        <v>256</v>
      </c>
      <c r="C53" s="20">
        <f>C56</f>
        <v>990000</v>
      </c>
      <c r="D53" s="20">
        <f>D56</f>
        <v>228485</v>
      </c>
      <c r="E53" s="20">
        <f>E56</f>
        <v>1218485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330</v>
      </c>
      <c r="B54" s="39" t="s">
        <v>331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1218485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186</v>
      </c>
      <c r="B55" s="26" t="s">
        <v>258</v>
      </c>
      <c r="C55" s="23">
        <f t="shared" si="10"/>
        <v>990000</v>
      </c>
      <c r="D55" s="23">
        <v>0</v>
      </c>
      <c r="E55" s="23">
        <f t="shared" si="10"/>
        <v>1218485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2" t="s">
        <v>257</v>
      </c>
      <c r="B56" s="84" t="s">
        <v>258</v>
      </c>
      <c r="C56" s="80">
        <v>990000</v>
      </c>
      <c r="D56" s="23">
        <v>228485</v>
      </c>
      <c r="E56" s="80">
        <f>C56+D56</f>
        <v>1218485</v>
      </c>
      <c r="F56" s="80">
        <v>1010000</v>
      </c>
      <c r="G56" s="23">
        <v>0</v>
      </c>
      <c r="H56" s="80">
        <v>1010000</v>
      </c>
      <c r="I56" s="80">
        <v>1100000</v>
      </c>
      <c r="J56" s="23">
        <v>0</v>
      </c>
      <c r="K56" s="80">
        <v>1100000</v>
      </c>
    </row>
    <row r="57" spans="1:11" ht="0.75" customHeight="1" hidden="1">
      <c r="A57" s="83"/>
      <c r="B57" s="84"/>
      <c r="C57" s="80"/>
      <c r="D57" s="23"/>
      <c r="E57" s="80"/>
      <c r="F57" s="80"/>
      <c r="G57" s="23"/>
      <c r="H57" s="80"/>
      <c r="I57" s="80"/>
      <c r="J57" s="23"/>
      <c r="K57" s="80"/>
    </row>
    <row r="58" spans="1:11" ht="40.5" customHeight="1">
      <c r="A58" s="11" t="s">
        <v>259</v>
      </c>
      <c r="B58" s="12" t="s">
        <v>260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16</v>
      </c>
      <c r="B59" s="39" t="s">
        <v>15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313</v>
      </c>
      <c r="B60" s="48" t="s">
        <v>155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179</v>
      </c>
      <c r="B61" s="43" t="s">
        <v>180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132</v>
      </c>
      <c r="B62" s="7" t="s">
        <v>300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133</v>
      </c>
      <c r="B63" s="7" t="s">
        <v>301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134</v>
      </c>
      <c r="B64" s="7" t="s">
        <v>84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135</v>
      </c>
      <c r="B65" s="7" t="s">
        <v>85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181</v>
      </c>
      <c r="B66" s="48" t="s">
        <v>290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294</v>
      </c>
      <c r="B67" s="10" t="s">
        <v>290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49</v>
      </c>
      <c r="B68" s="10" t="s">
        <v>290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332</v>
      </c>
      <c r="B69" s="39" t="s">
        <v>333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182</v>
      </c>
      <c r="B70" s="27" t="s">
        <v>261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136</v>
      </c>
      <c r="B71" s="8" t="s">
        <v>261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334</v>
      </c>
      <c r="B72" s="39" t="s">
        <v>335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183</v>
      </c>
      <c r="B73" s="27" t="s">
        <v>160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161</v>
      </c>
      <c r="B74" s="5" t="s">
        <v>160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336</v>
      </c>
      <c r="B75" s="39" t="s">
        <v>337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184</v>
      </c>
      <c r="B76" s="27" t="s">
        <v>293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292</v>
      </c>
      <c r="B77" s="26" t="s">
        <v>293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339</v>
      </c>
      <c r="B78" s="39" t="s">
        <v>338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341</v>
      </c>
      <c r="B79" s="42" t="s">
        <v>340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185</v>
      </c>
      <c r="B80" s="27" t="s">
        <v>263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262</v>
      </c>
      <c r="B81" s="8" t="s">
        <v>263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314</v>
      </c>
      <c r="B82" s="12" t="s">
        <v>111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343</v>
      </c>
      <c r="B83" s="45" t="s">
        <v>342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194</v>
      </c>
      <c r="B84" s="39" t="s">
        <v>265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264</v>
      </c>
      <c r="B85" s="4" t="s">
        <v>265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195</v>
      </c>
      <c r="B86" s="39" t="s">
        <v>267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266</v>
      </c>
      <c r="B87" s="4" t="s">
        <v>267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298</v>
      </c>
      <c r="B88" s="4" t="s">
        <v>299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268</v>
      </c>
      <c r="B89" s="12" t="s">
        <v>282</v>
      </c>
      <c r="C89" s="20">
        <f>C92+C99+C102</f>
        <v>9828360</v>
      </c>
      <c r="D89" s="20">
        <f>D90</f>
        <v>0</v>
      </c>
      <c r="E89" s="20">
        <f>E92+E99+E102</f>
        <v>9828360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8" t="s">
        <v>345</v>
      </c>
      <c r="B90" s="45" t="s">
        <v>344</v>
      </c>
      <c r="C90" s="31">
        <f aca="true" t="shared" si="16" ref="C90:K91">C91</f>
        <v>108000</v>
      </c>
      <c r="D90" s="31">
        <f>D91</f>
        <v>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8" t="s">
        <v>0</v>
      </c>
      <c r="B91" s="45" t="s">
        <v>346</v>
      </c>
      <c r="C91" s="31">
        <f t="shared" si="16"/>
        <v>108000</v>
      </c>
      <c r="D91" s="31">
        <f t="shared" si="16"/>
        <v>0</v>
      </c>
      <c r="E91" s="31">
        <f t="shared" si="16"/>
        <v>108000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196</v>
      </c>
      <c r="B92" s="26" t="s">
        <v>215</v>
      </c>
      <c r="C92" s="23">
        <f>C93+C94+C95+C96</f>
        <v>108000</v>
      </c>
      <c r="D92" s="23">
        <f>D93+D94+D95+D96</f>
        <v>0</v>
      </c>
      <c r="E92" s="23">
        <f>C92+D92</f>
        <v>108000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174</v>
      </c>
      <c r="B93" s="5" t="s">
        <v>86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148</v>
      </c>
      <c r="B94" s="5" t="s">
        <v>87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146</v>
      </c>
      <c r="B95" s="5" t="s">
        <v>88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147</v>
      </c>
      <c r="B96" s="5" t="s">
        <v>89</v>
      </c>
      <c r="C96" s="21">
        <v>60000</v>
      </c>
      <c r="D96" s="21">
        <v>0</v>
      </c>
      <c r="E96" s="21">
        <f>C96+D96</f>
        <v>60000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12</v>
      </c>
      <c r="B97" s="45" t="s">
        <v>1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</v>
      </c>
      <c r="B98" s="39" t="s">
        <v>2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197</v>
      </c>
      <c r="B99" s="35" t="s">
        <v>98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110</v>
      </c>
      <c r="B100" s="35" t="s">
        <v>98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5</v>
      </c>
      <c r="B101" s="44" t="s">
        <v>4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198</v>
      </c>
      <c r="B102" s="39" t="s">
        <v>214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151</v>
      </c>
      <c r="B103" s="5" t="s">
        <v>103</v>
      </c>
      <c r="C103" s="21">
        <v>742600</v>
      </c>
      <c r="D103" s="21">
        <v>-116000</v>
      </c>
      <c r="E103" s="21">
        <f aca="true" t="shared" si="18" ref="E103:E109">C103+D103</f>
        <v>626600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175</v>
      </c>
      <c r="B104" s="5" t="s">
        <v>105</v>
      </c>
      <c r="C104" s="21">
        <v>4886000</v>
      </c>
      <c r="D104" s="21">
        <v>-133430</v>
      </c>
      <c r="E104" s="21">
        <f t="shared" si="18"/>
        <v>4752570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141</v>
      </c>
      <c r="B105" s="5" t="s">
        <v>91</v>
      </c>
      <c r="C105" s="21">
        <v>250000</v>
      </c>
      <c r="D105" s="21">
        <v>0</v>
      </c>
      <c r="E105" s="21">
        <f t="shared" si="18"/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142</v>
      </c>
      <c r="B106" s="5" t="s">
        <v>13</v>
      </c>
      <c r="C106" s="21">
        <v>60000</v>
      </c>
      <c r="D106" s="21">
        <v>0</v>
      </c>
      <c r="E106" s="21">
        <f t="shared" si="18"/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143</v>
      </c>
      <c r="B107" s="5" t="s">
        <v>14</v>
      </c>
      <c r="C107" s="21">
        <v>250000</v>
      </c>
      <c r="D107" s="21">
        <v>-50570</v>
      </c>
      <c r="E107" s="21">
        <f t="shared" si="18"/>
        <v>199430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144</v>
      </c>
      <c r="B108" s="5" t="s">
        <v>106</v>
      </c>
      <c r="C108" s="21">
        <v>1736800</v>
      </c>
      <c r="D108" s="21">
        <v>175000</v>
      </c>
      <c r="E108" s="21">
        <f t="shared" si="18"/>
        <v>1911800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145</v>
      </c>
      <c r="B109" s="5" t="s">
        <v>104</v>
      </c>
      <c r="C109" s="21">
        <v>777000</v>
      </c>
      <c r="D109" s="21">
        <v>125000</v>
      </c>
      <c r="E109" s="21">
        <f t="shared" si="18"/>
        <v>902000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149</v>
      </c>
      <c r="B110" s="5" t="s">
        <v>107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150</v>
      </c>
      <c r="B111" s="5" t="s">
        <v>90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269</v>
      </c>
      <c r="B112" s="12" t="s">
        <v>279</v>
      </c>
      <c r="C112" s="20">
        <f aca="true" t="shared" si="19" ref="C112:K112">C122+C127+C113+C130</f>
        <v>5724100</v>
      </c>
      <c r="D112" s="20">
        <f t="shared" si="19"/>
        <v>138760</v>
      </c>
      <c r="E112" s="20">
        <f t="shared" si="19"/>
        <v>5862860</v>
      </c>
      <c r="F112" s="20">
        <f t="shared" si="19"/>
        <v>172000</v>
      </c>
      <c r="G112" s="20">
        <f t="shared" si="19"/>
        <v>0</v>
      </c>
      <c r="H112" s="20">
        <f t="shared" si="19"/>
        <v>172000</v>
      </c>
      <c r="I112" s="20">
        <f t="shared" si="19"/>
        <v>177000</v>
      </c>
      <c r="J112" s="20">
        <f t="shared" si="19"/>
        <v>0</v>
      </c>
      <c r="K112" s="20">
        <f t="shared" si="19"/>
        <v>177000</v>
      </c>
    </row>
    <row r="113" spans="1:11" s="3" customFormat="1" ht="75" customHeight="1">
      <c r="A113" s="38" t="s">
        <v>79</v>
      </c>
      <c r="B113" s="64" t="s">
        <v>78</v>
      </c>
      <c r="C113" s="31">
        <f>C114+C116+C118</f>
        <v>4875088</v>
      </c>
      <c r="D113" s="31">
        <f>D114+D116+D118</f>
        <v>138760</v>
      </c>
      <c r="E113" s="31">
        <f>C113+D113</f>
        <v>5013848</v>
      </c>
      <c r="F113" s="31">
        <f aca="true" t="shared" si="20" ref="F113:K113">F116</f>
        <v>0</v>
      </c>
      <c r="G113" s="31">
        <f t="shared" si="20"/>
        <v>0</v>
      </c>
      <c r="H113" s="31">
        <f t="shared" si="20"/>
        <v>0</v>
      </c>
      <c r="I113" s="31">
        <f t="shared" si="20"/>
        <v>0</v>
      </c>
      <c r="J113" s="31">
        <f t="shared" si="20"/>
        <v>0</v>
      </c>
      <c r="K113" s="31">
        <f t="shared" si="20"/>
        <v>0</v>
      </c>
    </row>
    <row r="114" spans="1:11" s="3" customFormat="1" ht="75" customHeight="1">
      <c r="A114" s="25" t="s">
        <v>348</v>
      </c>
      <c r="B114" s="78" t="s">
        <v>347</v>
      </c>
      <c r="C114" s="21">
        <f aca="true" t="shared" si="21" ref="C114:K114">C115</f>
        <v>0</v>
      </c>
      <c r="D114" s="21">
        <f t="shared" si="21"/>
        <v>72200</v>
      </c>
      <c r="E114" s="21">
        <f t="shared" si="21"/>
        <v>72200</v>
      </c>
      <c r="F114" s="21">
        <f t="shared" si="21"/>
        <v>0</v>
      </c>
      <c r="G114" s="21">
        <f t="shared" si="21"/>
        <v>0</v>
      </c>
      <c r="H114" s="21">
        <f t="shared" si="21"/>
        <v>0</v>
      </c>
      <c r="I114" s="21">
        <f t="shared" si="21"/>
        <v>0</v>
      </c>
      <c r="J114" s="21">
        <f t="shared" si="21"/>
        <v>0</v>
      </c>
      <c r="K114" s="21">
        <f t="shared" si="21"/>
        <v>0</v>
      </c>
    </row>
    <row r="115" spans="1:11" s="3" customFormat="1" ht="93" customHeight="1">
      <c r="A115" s="25" t="s">
        <v>350</v>
      </c>
      <c r="B115" s="78" t="s">
        <v>349</v>
      </c>
      <c r="C115" s="21">
        <v>0</v>
      </c>
      <c r="D115" s="21">
        <v>72200</v>
      </c>
      <c r="E115" s="21">
        <f>C115+D115</f>
        <v>72200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97.5" customHeight="1">
      <c r="A116" s="25" t="s">
        <v>77</v>
      </c>
      <c r="B116" s="74" t="s">
        <v>75</v>
      </c>
      <c r="C116" s="21">
        <f aca="true" t="shared" si="22" ref="C116:K116">C117</f>
        <v>4875088</v>
      </c>
      <c r="D116" s="21">
        <f t="shared" si="22"/>
        <v>0</v>
      </c>
      <c r="E116" s="21">
        <f t="shared" si="22"/>
        <v>4875088</v>
      </c>
      <c r="F116" s="21">
        <f t="shared" si="22"/>
        <v>0</v>
      </c>
      <c r="G116" s="21">
        <f t="shared" si="22"/>
        <v>0</v>
      </c>
      <c r="H116" s="21">
        <f t="shared" si="22"/>
        <v>0</v>
      </c>
      <c r="I116" s="21">
        <f t="shared" si="22"/>
        <v>0</v>
      </c>
      <c r="J116" s="21">
        <f t="shared" si="22"/>
        <v>0</v>
      </c>
      <c r="K116" s="21">
        <f t="shared" si="22"/>
        <v>0</v>
      </c>
    </row>
    <row r="117" spans="1:11" ht="96" customHeight="1">
      <c r="A117" s="25" t="s">
        <v>76</v>
      </c>
      <c r="B117" s="74" t="s">
        <v>75</v>
      </c>
      <c r="C117" s="21">
        <v>4875088</v>
      </c>
      <c r="D117" s="21"/>
      <c r="E117" s="21">
        <f>C117+D117</f>
        <v>4875088</v>
      </c>
      <c r="F117" s="21">
        <v>0</v>
      </c>
      <c r="G117" s="21">
        <v>0</v>
      </c>
      <c r="H117" s="21">
        <f>F117+G117</f>
        <v>0</v>
      </c>
      <c r="I117" s="21">
        <v>0</v>
      </c>
      <c r="J117" s="21">
        <v>0</v>
      </c>
      <c r="K117" s="21">
        <f>I117+J117</f>
        <v>0</v>
      </c>
    </row>
    <row r="118" spans="1:11" ht="96" customHeight="1">
      <c r="A118" s="25" t="s">
        <v>352</v>
      </c>
      <c r="B118" s="78" t="s">
        <v>351</v>
      </c>
      <c r="C118" s="21">
        <f aca="true" t="shared" si="23" ref="C118:K118">C119</f>
        <v>0</v>
      </c>
      <c r="D118" s="21">
        <f t="shared" si="23"/>
        <v>66560</v>
      </c>
      <c r="E118" s="21">
        <f t="shared" si="23"/>
        <v>66560</v>
      </c>
      <c r="F118" s="21">
        <f t="shared" si="23"/>
        <v>0</v>
      </c>
      <c r="G118" s="21">
        <f t="shared" si="23"/>
        <v>0</v>
      </c>
      <c r="H118" s="21">
        <f t="shared" si="23"/>
        <v>0</v>
      </c>
      <c r="I118" s="21">
        <f t="shared" si="23"/>
        <v>0</v>
      </c>
      <c r="J118" s="21">
        <f t="shared" si="23"/>
        <v>0</v>
      </c>
      <c r="K118" s="21">
        <f t="shared" si="23"/>
        <v>0</v>
      </c>
    </row>
    <row r="119" spans="1:11" ht="96" customHeight="1">
      <c r="A119" s="25" t="s">
        <v>353</v>
      </c>
      <c r="B119" s="78" t="s">
        <v>354</v>
      </c>
      <c r="C119" s="21">
        <v>0</v>
      </c>
      <c r="D119" s="21">
        <f>62560+4000</f>
        <v>66560</v>
      </c>
      <c r="E119" s="21">
        <f>C119+D119</f>
        <v>66560</v>
      </c>
      <c r="F119" s="21">
        <v>0</v>
      </c>
      <c r="G119" s="21">
        <v>0</v>
      </c>
      <c r="H119" s="21">
        <f>F119+G119</f>
        <v>0</v>
      </c>
      <c r="I119" s="21">
        <v>0</v>
      </c>
      <c r="J119" s="21">
        <v>0</v>
      </c>
      <c r="K119" s="21">
        <f>I119+J119</f>
        <v>0</v>
      </c>
    </row>
    <row r="120" spans="1:11" ht="37.5" customHeight="1">
      <c r="A120" s="38" t="s">
        <v>7</v>
      </c>
      <c r="B120" s="39" t="s">
        <v>6</v>
      </c>
      <c r="C120" s="31">
        <f>C121</f>
        <v>170000</v>
      </c>
      <c r="D120" s="31">
        <v>0</v>
      </c>
      <c r="E120" s="31">
        <f>E121</f>
        <v>170000</v>
      </c>
      <c r="F120" s="31">
        <f>F121</f>
        <v>172000</v>
      </c>
      <c r="G120" s="31">
        <v>0</v>
      </c>
      <c r="H120" s="31">
        <f>H121</f>
        <v>172000</v>
      </c>
      <c r="I120" s="31">
        <f>I121</f>
        <v>177000</v>
      </c>
      <c r="J120" s="31">
        <v>0</v>
      </c>
      <c r="K120" s="31">
        <f>K121</f>
        <v>177000</v>
      </c>
    </row>
    <row r="121" spans="1:11" ht="37.5" customHeight="1">
      <c r="A121" s="25" t="s">
        <v>9</v>
      </c>
      <c r="B121" s="26" t="s">
        <v>8</v>
      </c>
      <c r="C121" s="23">
        <f>C122+C127</f>
        <v>170000</v>
      </c>
      <c r="D121" s="23">
        <v>0</v>
      </c>
      <c r="E121" s="23">
        <f>C121+D121</f>
        <v>170000</v>
      </c>
      <c r="F121" s="23">
        <f>F122+F127</f>
        <v>172000</v>
      </c>
      <c r="G121" s="23">
        <v>0</v>
      </c>
      <c r="H121" s="23">
        <f>H122+H127</f>
        <v>172000</v>
      </c>
      <c r="I121" s="23">
        <f>I122+I127</f>
        <v>177000</v>
      </c>
      <c r="J121" s="23">
        <v>0</v>
      </c>
      <c r="K121" s="23">
        <f>K122+K127</f>
        <v>177000</v>
      </c>
    </row>
    <row r="122" spans="1:11" ht="62.25" customHeight="1">
      <c r="A122" s="38" t="s">
        <v>199</v>
      </c>
      <c r="B122" s="43" t="s">
        <v>296</v>
      </c>
      <c r="C122" s="31">
        <f>C123+C124+C125+C126</f>
        <v>145000</v>
      </c>
      <c r="D122" s="31">
        <v>0</v>
      </c>
      <c r="E122" s="31">
        <f>E123+E124+E125+E126</f>
        <v>145000</v>
      </c>
      <c r="F122" s="31">
        <f>F123+F124+F125+F126</f>
        <v>147000</v>
      </c>
      <c r="G122" s="31">
        <v>0</v>
      </c>
      <c r="H122" s="31">
        <f>H123+H124+H125+H126</f>
        <v>147000</v>
      </c>
      <c r="I122" s="31">
        <f>I123+I124+I125+I126</f>
        <v>150000</v>
      </c>
      <c r="J122" s="31">
        <v>0</v>
      </c>
      <c r="K122" s="31">
        <f>K123+K124+K125+K126</f>
        <v>150000</v>
      </c>
    </row>
    <row r="123" spans="1:11" ht="93" customHeight="1">
      <c r="A123" s="1" t="s">
        <v>137</v>
      </c>
      <c r="B123" s="7" t="s">
        <v>99</v>
      </c>
      <c r="C123" s="22">
        <v>20000</v>
      </c>
      <c r="D123" s="22">
        <v>0</v>
      </c>
      <c r="E123" s="22">
        <f>C123+D123</f>
        <v>20000</v>
      </c>
      <c r="F123" s="22">
        <v>22000</v>
      </c>
      <c r="G123" s="22">
        <v>0</v>
      </c>
      <c r="H123" s="22">
        <v>22000</v>
      </c>
      <c r="I123" s="22">
        <v>25000</v>
      </c>
      <c r="J123" s="22">
        <v>0</v>
      </c>
      <c r="K123" s="22">
        <v>25000</v>
      </c>
    </row>
    <row r="124" spans="1:11" ht="93" customHeight="1">
      <c r="A124" s="1" t="s">
        <v>138</v>
      </c>
      <c r="B124" s="7" t="s">
        <v>100</v>
      </c>
      <c r="C124" s="23">
        <v>40000</v>
      </c>
      <c r="D124" s="23">
        <v>0</v>
      </c>
      <c r="E124" s="23">
        <f>C124+D124</f>
        <v>40000</v>
      </c>
      <c r="F124" s="23">
        <v>40000</v>
      </c>
      <c r="G124" s="23">
        <v>0</v>
      </c>
      <c r="H124" s="23">
        <v>40000</v>
      </c>
      <c r="I124" s="23">
        <v>40000</v>
      </c>
      <c r="J124" s="23">
        <v>0</v>
      </c>
      <c r="K124" s="23">
        <v>40000</v>
      </c>
    </row>
    <row r="125" spans="1:11" ht="96.75" customHeight="1">
      <c r="A125" s="1" t="s">
        <v>139</v>
      </c>
      <c r="B125" s="7" t="s">
        <v>101</v>
      </c>
      <c r="C125" s="23">
        <v>40000</v>
      </c>
      <c r="D125" s="23">
        <v>0</v>
      </c>
      <c r="E125" s="23">
        <f>C125+D125</f>
        <v>40000</v>
      </c>
      <c r="F125" s="23">
        <v>40000</v>
      </c>
      <c r="G125" s="23">
        <v>0</v>
      </c>
      <c r="H125" s="23">
        <v>40000</v>
      </c>
      <c r="I125" s="23">
        <v>40000</v>
      </c>
      <c r="J125" s="23">
        <v>0</v>
      </c>
      <c r="K125" s="23">
        <v>40000</v>
      </c>
    </row>
    <row r="126" spans="1:11" ht="95.25" customHeight="1">
      <c r="A126" s="1" t="s">
        <v>140</v>
      </c>
      <c r="B126" s="7" t="s">
        <v>102</v>
      </c>
      <c r="C126" s="23">
        <v>45000</v>
      </c>
      <c r="D126" s="23">
        <v>0</v>
      </c>
      <c r="E126" s="23">
        <f>C126+D126</f>
        <v>45000</v>
      </c>
      <c r="F126" s="23">
        <v>45000</v>
      </c>
      <c r="G126" s="23">
        <v>0</v>
      </c>
      <c r="H126" s="23">
        <v>45000</v>
      </c>
      <c r="I126" s="23">
        <v>45000</v>
      </c>
      <c r="J126" s="23">
        <v>0</v>
      </c>
      <c r="K126" s="23">
        <v>45000</v>
      </c>
    </row>
    <row r="127" spans="1:11" ht="54.75" customHeight="1">
      <c r="A127" s="38" t="s">
        <v>200</v>
      </c>
      <c r="B127" s="41" t="s">
        <v>291</v>
      </c>
      <c r="C127" s="31">
        <f>C128+C129</f>
        <v>25000</v>
      </c>
      <c r="D127" s="31">
        <f>D128+D129</f>
        <v>0</v>
      </c>
      <c r="E127" s="31">
        <f>E128+E129</f>
        <v>25000</v>
      </c>
      <c r="F127" s="31">
        <f>F128+F129</f>
        <v>25000</v>
      </c>
      <c r="G127" s="31">
        <v>0</v>
      </c>
      <c r="H127" s="31">
        <f>H128+H129</f>
        <v>25000</v>
      </c>
      <c r="I127" s="31">
        <f>I128+I129</f>
        <v>27000</v>
      </c>
      <c r="J127" s="31">
        <f>J128+J129</f>
        <v>0</v>
      </c>
      <c r="K127" s="31">
        <f>K128+K129</f>
        <v>27000</v>
      </c>
    </row>
    <row r="128" spans="1:11" ht="42" customHeight="1" hidden="1">
      <c r="A128" s="25" t="s">
        <v>295</v>
      </c>
      <c r="B128" s="27" t="s">
        <v>291</v>
      </c>
      <c r="C128" s="23">
        <v>0</v>
      </c>
      <c r="D128" s="23">
        <v>0</v>
      </c>
      <c r="E128" s="23">
        <f>C128+D128</f>
        <v>0</v>
      </c>
      <c r="F128" s="23">
        <v>0</v>
      </c>
      <c r="G128" s="23">
        <v>0</v>
      </c>
      <c r="H128" s="23">
        <f>F128+G128</f>
        <v>0</v>
      </c>
      <c r="I128" s="23">
        <v>0</v>
      </c>
      <c r="J128" s="23">
        <v>0</v>
      </c>
      <c r="K128" s="23">
        <f>I128+J128</f>
        <v>0</v>
      </c>
    </row>
    <row r="129" spans="1:11" ht="58.5" customHeight="1">
      <c r="A129" s="25" t="s">
        <v>48</v>
      </c>
      <c r="B129" s="26" t="s">
        <v>291</v>
      </c>
      <c r="C129" s="23">
        <v>25000</v>
      </c>
      <c r="D129" s="23">
        <v>0</v>
      </c>
      <c r="E129" s="23">
        <f>C129+D129</f>
        <v>25000</v>
      </c>
      <c r="F129" s="23">
        <v>25000</v>
      </c>
      <c r="G129" s="23">
        <v>0</v>
      </c>
      <c r="H129" s="23">
        <f>F129+G129</f>
        <v>25000</v>
      </c>
      <c r="I129" s="23">
        <v>27000</v>
      </c>
      <c r="J129" s="23">
        <v>0</v>
      </c>
      <c r="K129" s="23">
        <f>I129+J129</f>
        <v>27000</v>
      </c>
    </row>
    <row r="130" spans="1:11" s="3" customFormat="1" ht="41.25" customHeight="1">
      <c r="A130" s="38" t="s">
        <v>83</v>
      </c>
      <c r="B130" s="64" t="s">
        <v>6</v>
      </c>
      <c r="C130" s="31">
        <f aca="true" t="shared" si="24" ref="C130:K131">C131</f>
        <v>679012</v>
      </c>
      <c r="D130" s="31">
        <f>D131</f>
        <v>0</v>
      </c>
      <c r="E130" s="31">
        <f t="shared" si="24"/>
        <v>679012</v>
      </c>
      <c r="F130" s="31">
        <f t="shared" si="24"/>
        <v>0</v>
      </c>
      <c r="G130" s="31">
        <f>G131</f>
        <v>0</v>
      </c>
      <c r="H130" s="31">
        <f t="shared" si="24"/>
        <v>0</v>
      </c>
      <c r="I130" s="31">
        <f t="shared" si="24"/>
        <v>0</v>
      </c>
      <c r="J130" s="31">
        <f>J131</f>
        <v>0</v>
      </c>
      <c r="K130" s="31">
        <f t="shared" si="24"/>
        <v>0</v>
      </c>
    </row>
    <row r="131" spans="1:11" ht="59.25" customHeight="1">
      <c r="A131" s="25" t="s">
        <v>82</v>
      </c>
      <c r="B131" s="65" t="s">
        <v>80</v>
      </c>
      <c r="C131" s="21">
        <f t="shared" si="24"/>
        <v>679012</v>
      </c>
      <c r="D131" s="21">
        <f>D132</f>
        <v>0</v>
      </c>
      <c r="E131" s="21">
        <f t="shared" si="24"/>
        <v>679012</v>
      </c>
      <c r="F131" s="21">
        <f t="shared" si="24"/>
        <v>0</v>
      </c>
      <c r="G131" s="21">
        <f>G132</f>
        <v>0</v>
      </c>
      <c r="H131" s="21">
        <f t="shared" si="24"/>
        <v>0</v>
      </c>
      <c r="I131" s="21">
        <f t="shared" si="24"/>
        <v>0</v>
      </c>
      <c r="J131" s="21">
        <f>J132</f>
        <v>0</v>
      </c>
      <c r="K131" s="21">
        <f t="shared" si="24"/>
        <v>0</v>
      </c>
    </row>
    <row r="132" spans="1:11" ht="58.5" customHeight="1">
      <c r="A132" s="25" t="s">
        <v>81</v>
      </c>
      <c r="B132" s="65" t="s">
        <v>80</v>
      </c>
      <c r="C132" s="21">
        <v>679012</v>
      </c>
      <c r="D132" s="21">
        <v>0</v>
      </c>
      <c r="E132" s="21">
        <f>C132+D132</f>
        <v>679012</v>
      </c>
      <c r="F132" s="21">
        <v>0</v>
      </c>
      <c r="G132" s="21">
        <v>0</v>
      </c>
      <c r="H132" s="21">
        <f>F132+G132</f>
        <v>0</v>
      </c>
      <c r="I132" s="21">
        <v>0</v>
      </c>
      <c r="J132" s="21">
        <v>0</v>
      </c>
      <c r="K132" s="21">
        <f>I132+J132</f>
        <v>0</v>
      </c>
    </row>
    <row r="133" spans="1:11" ht="21" customHeight="1">
      <c r="A133" s="11" t="s">
        <v>270</v>
      </c>
      <c r="B133" s="12" t="s">
        <v>271</v>
      </c>
      <c r="C133" s="20">
        <f>C134</f>
        <v>8530</v>
      </c>
      <c r="D133" s="20">
        <v>0</v>
      </c>
      <c r="E133" s="20">
        <f>E134</f>
        <v>8530</v>
      </c>
      <c r="F133" s="20">
        <f>F134</f>
        <v>6530</v>
      </c>
      <c r="G133" s="20">
        <v>0</v>
      </c>
      <c r="H133" s="20">
        <f>H134</f>
        <v>6530</v>
      </c>
      <c r="I133" s="20">
        <f>I134</f>
        <v>3530</v>
      </c>
      <c r="J133" s="20">
        <v>0</v>
      </c>
      <c r="K133" s="20">
        <f>K134</f>
        <v>3530</v>
      </c>
    </row>
    <row r="134" spans="1:11" ht="38.25" customHeight="1">
      <c r="A134" s="69" t="s">
        <v>11</v>
      </c>
      <c r="B134" s="37" t="s">
        <v>10</v>
      </c>
      <c r="C134" s="31">
        <f>C135+C138+C141+C144</f>
        <v>8530</v>
      </c>
      <c r="D134" s="31">
        <v>0</v>
      </c>
      <c r="E134" s="31">
        <f>E135+E138+E141+E144</f>
        <v>8530</v>
      </c>
      <c r="F134" s="31">
        <f>F135+F138+F141+F144</f>
        <v>6530</v>
      </c>
      <c r="G134" s="31">
        <v>0</v>
      </c>
      <c r="H134" s="31">
        <f>H135+H138+H141+H144</f>
        <v>6530</v>
      </c>
      <c r="I134" s="31">
        <f>I135+I138+I141+I144</f>
        <v>3530</v>
      </c>
      <c r="J134" s="31">
        <v>0</v>
      </c>
      <c r="K134" s="31">
        <f>K135+K138+K141+K144</f>
        <v>3530</v>
      </c>
    </row>
    <row r="135" spans="1:11" ht="56.25" customHeight="1">
      <c r="A135" s="38" t="s">
        <v>218</v>
      </c>
      <c r="B135" s="43" t="s">
        <v>216</v>
      </c>
      <c r="C135" s="31">
        <f aca="true" t="shared" si="25" ref="C135:K136">C136</f>
        <v>2820</v>
      </c>
      <c r="D135" s="31">
        <v>0</v>
      </c>
      <c r="E135" s="31">
        <f t="shared" si="25"/>
        <v>2820</v>
      </c>
      <c r="F135" s="31">
        <f t="shared" si="25"/>
        <v>2820</v>
      </c>
      <c r="G135" s="31">
        <v>0</v>
      </c>
      <c r="H135" s="31">
        <f t="shared" si="25"/>
        <v>2820</v>
      </c>
      <c r="I135" s="31">
        <f t="shared" si="25"/>
        <v>2820</v>
      </c>
      <c r="J135" s="31">
        <v>0</v>
      </c>
      <c r="K135" s="31">
        <f t="shared" si="25"/>
        <v>2820</v>
      </c>
    </row>
    <row r="136" spans="1:11" ht="80.25" customHeight="1">
      <c r="A136" s="1" t="s">
        <v>220</v>
      </c>
      <c r="B136" s="7" t="s">
        <v>217</v>
      </c>
      <c r="C136" s="21">
        <f t="shared" si="25"/>
        <v>2820</v>
      </c>
      <c r="D136" s="21">
        <v>0</v>
      </c>
      <c r="E136" s="21">
        <f t="shared" si="25"/>
        <v>2820</v>
      </c>
      <c r="F136" s="21">
        <f t="shared" si="25"/>
        <v>2820</v>
      </c>
      <c r="G136" s="21">
        <v>0</v>
      </c>
      <c r="H136" s="21">
        <f t="shared" si="25"/>
        <v>2820</v>
      </c>
      <c r="I136" s="21">
        <f t="shared" si="25"/>
        <v>2820</v>
      </c>
      <c r="J136" s="21">
        <v>0</v>
      </c>
      <c r="K136" s="21">
        <f t="shared" si="25"/>
        <v>2820</v>
      </c>
    </row>
    <row r="137" spans="1:11" ht="81" customHeight="1">
      <c r="A137" s="1" t="s">
        <v>219</v>
      </c>
      <c r="B137" s="7" t="s">
        <v>217</v>
      </c>
      <c r="C137" s="21">
        <v>2820</v>
      </c>
      <c r="D137" s="21">
        <v>0</v>
      </c>
      <c r="E137" s="21">
        <f>C137+D137</f>
        <v>2820</v>
      </c>
      <c r="F137" s="21">
        <v>2820</v>
      </c>
      <c r="G137" s="21">
        <v>0</v>
      </c>
      <c r="H137" s="21">
        <v>2820</v>
      </c>
      <c r="I137" s="21">
        <v>2820</v>
      </c>
      <c r="J137" s="21">
        <v>0</v>
      </c>
      <c r="K137" s="21">
        <v>2820</v>
      </c>
    </row>
    <row r="138" spans="1:11" ht="90.75" customHeight="1">
      <c r="A138" s="38" t="s">
        <v>304</v>
      </c>
      <c r="B138" s="39" t="s">
        <v>303</v>
      </c>
      <c r="C138" s="31">
        <f aca="true" t="shared" si="26" ref="C138:K139">C139</f>
        <v>460</v>
      </c>
      <c r="D138" s="31">
        <v>0</v>
      </c>
      <c r="E138" s="31">
        <f t="shared" si="26"/>
        <v>460</v>
      </c>
      <c r="F138" s="31">
        <f t="shared" si="26"/>
        <v>460</v>
      </c>
      <c r="G138" s="31">
        <v>0</v>
      </c>
      <c r="H138" s="31">
        <f t="shared" si="26"/>
        <v>460</v>
      </c>
      <c r="I138" s="31">
        <f t="shared" si="26"/>
        <v>460</v>
      </c>
      <c r="J138" s="31">
        <v>0</v>
      </c>
      <c r="K138" s="31">
        <f t="shared" si="26"/>
        <v>460</v>
      </c>
    </row>
    <row r="139" spans="1:11" ht="117.75" customHeight="1">
      <c r="A139" s="25" t="s">
        <v>315</v>
      </c>
      <c r="B139" s="35" t="s">
        <v>302</v>
      </c>
      <c r="C139" s="23">
        <f t="shared" si="26"/>
        <v>460</v>
      </c>
      <c r="D139" s="23">
        <v>0</v>
      </c>
      <c r="E139" s="23">
        <f>C139+D139</f>
        <v>460</v>
      </c>
      <c r="F139" s="23">
        <f t="shared" si="26"/>
        <v>460</v>
      </c>
      <c r="G139" s="23">
        <v>0</v>
      </c>
      <c r="H139" s="23">
        <f t="shared" si="26"/>
        <v>460</v>
      </c>
      <c r="I139" s="23">
        <f t="shared" si="26"/>
        <v>460</v>
      </c>
      <c r="J139" s="23">
        <v>0</v>
      </c>
      <c r="K139" s="23">
        <f t="shared" si="26"/>
        <v>460</v>
      </c>
    </row>
    <row r="140" spans="1:11" ht="114" customHeight="1">
      <c r="A140" s="25" t="s">
        <v>316</v>
      </c>
      <c r="B140" s="35" t="s">
        <v>302</v>
      </c>
      <c r="C140" s="23">
        <v>460</v>
      </c>
      <c r="D140" s="23">
        <v>0</v>
      </c>
      <c r="E140" s="23">
        <f>C140+D140</f>
        <v>460</v>
      </c>
      <c r="F140" s="23">
        <v>460</v>
      </c>
      <c r="G140" s="23">
        <v>0</v>
      </c>
      <c r="H140" s="23">
        <v>460</v>
      </c>
      <c r="I140" s="23">
        <v>460</v>
      </c>
      <c r="J140" s="23">
        <v>0</v>
      </c>
      <c r="K140" s="23">
        <v>460</v>
      </c>
    </row>
    <row r="141" spans="1:11" ht="75" customHeight="1">
      <c r="A141" s="38" t="s">
        <v>177</v>
      </c>
      <c r="B141" s="43" t="s">
        <v>176</v>
      </c>
      <c r="C141" s="31">
        <f aca="true" t="shared" si="27" ref="C141:K142">C142</f>
        <v>250</v>
      </c>
      <c r="D141" s="31">
        <v>0</v>
      </c>
      <c r="E141" s="31">
        <f t="shared" si="27"/>
        <v>250</v>
      </c>
      <c r="F141" s="31">
        <f t="shared" si="27"/>
        <v>250</v>
      </c>
      <c r="G141" s="31">
        <v>0</v>
      </c>
      <c r="H141" s="31">
        <f t="shared" si="27"/>
        <v>250</v>
      </c>
      <c r="I141" s="31">
        <f t="shared" si="27"/>
        <v>250</v>
      </c>
      <c r="J141" s="31">
        <v>0</v>
      </c>
      <c r="K141" s="31">
        <f t="shared" si="27"/>
        <v>250</v>
      </c>
    </row>
    <row r="142" spans="1:11" ht="75" customHeight="1">
      <c r="A142" s="1" t="s">
        <v>177</v>
      </c>
      <c r="B142" s="10" t="s">
        <v>176</v>
      </c>
      <c r="C142" s="21">
        <f t="shared" si="27"/>
        <v>250</v>
      </c>
      <c r="D142" s="21">
        <v>0</v>
      </c>
      <c r="E142" s="21">
        <f t="shared" si="27"/>
        <v>250</v>
      </c>
      <c r="F142" s="21">
        <f t="shared" si="27"/>
        <v>250</v>
      </c>
      <c r="G142" s="21">
        <v>0</v>
      </c>
      <c r="H142" s="21">
        <f t="shared" si="27"/>
        <v>250</v>
      </c>
      <c r="I142" s="21">
        <f t="shared" si="27"/>
        <v>250</v>
      </c>
      <c r="J142" s="21">
        <v>0</v>
      </c>
      <c r="K142" s="21">
        <f t="shared" si="27"/>
        <v>250</v>
      </c>
    </row>
    <row r="143" spans="1:11" ht="93.75" customHeight="1">
      <c r="A143" s="1" t="s">
        <v>317</v>
      </c>
      <c r="B143" s="7" t="s">
        <v>162</v>
      </c>
      <c r="C143" s="21">
        <v>250</v>
      </c>
      <c r="D143" s="21">
        <v>0</v>
      </c>
      <c r="E143" s="21">
        <f>C143+D143</f>
        <v>250</v>
      </c>
      <c r="F143" s="21">
        <v>250</v>
      </c>
      <c r="G143" s="21">
        <v>0</v>
      </c>
      <c r="H143" s="21">
        <v>250</v>
      </c>
      <c r="I143" s="21">
        <v>250</v>
      </c>
      <c r="J143" s="21">
        <v>0</v>
      </c>
      <c r="K143" s="21">
        <v>250</v>
      </c>
    </row>
    <row r="144" spans="1:11" ht="73.5" customHeight="1">
      <c r="A144" s="70" t="s">
        <v>19</v>
      </c>
      <c r="B144" s="52" t="s">
        <v>163</v>
      </c>
      <c r="C144" s="19">
        <f aca="true" t="shared" si="28" ref="C144:K145">C145</f>
        <v>5000</v>
      </c>
      <c r="D144" s="19">
        <v>0</v>
      </c>
      <c r="E144" s="19">
        <f t="shared" si="28"/>
        <v>5000</v>
      </c>
      <c r="F144" s="19">
        <f t="shared" si="28"/>
        <v>3000</v>
      </c>
      <c r="G144" s="19">
        <v>0</v>
      </c>
      <c r="H144" s="19">
        <f t="shared" si="28"/>
        <v>3000</v>
      </c>
      <c r="I144" s="19">
        <f t="shared" si="28"/>
        <v>0</v>
      </c>
      <c r="J144" s="19">
        <v>0</v>
      </c>
      <c r="K144" s="19">
        <f t="shared" si="28"/>
        <v>0</v>
      </c>
    </row>
    <row r="145" spans="1:11" ht="77.25" customHeight="1">
      <c r="A145" s="71" t="s">
        <v>20</v>
      </c>
      <c r="B145" s="4" t="s">
        <v>163</v>
      </c>
      <c r="C145" s="21">
        <f t="shared" si="28"/>
        <v>5000</v>
      </c>
      <c r="D145" s="21">
        <v>0</v>
      </c>
      <c r="E145" s="21">
        <f t="shared" si="28"/>
        <v>5000</v>
      </c>
      <c r="F145" s="21">
        <f t="shared" si="28"/>
        <v>3000</v>
      </c>
      <c r="G145" s="21">
        <v>0</v>
      </c>
      <c r="H145" s="21">
        <f t="shared" si="28"/>
        <v>3000</v>
      </c>
      <c r="I145" s="21">
        <f t="shared" si="28"/>
        <v>0</v>
      </c>
      <c r="J145" s="21">
        <v>0</v>
      </c>
      <c r="K145" s="21">
        <f t="shared" si="28"/>
        <v>0</v>
      </c>
    </row>
    <row r="146" spans="1:11" ht="156.75" customHeight="1">
      <c r="A146" s="71" t="s">
        <v>18</v>
      </c>
      <c r="B146" s="4" t="s">
        <v>17</v>
      </c>
      <c r="C146" s="21">
        <v>5000</v>
      </c>
      <c r="D146" s="21">
        <v>0</v>
      </c>
      <c r="E146" s="21">
        <f>C146+D146</f>
        <v>5000</v>
      </c>
      <c r="F146" s="21">
        <v>3000</v>
      </c>
      <c r="G146" s="21">
        <v>0</v>
      </c>
      <c r="H146" s="21">
        <v>3000</v>
      </c>
      <c r="I146" s="21">
        <v>0</v>
      </c>
      <c r="J146" s="21">
        <v>0</v>
      </c>
      <c r="K146" s="21">
        <v>0</v>
      </c>
    </row>
    <row r="147" spans="1:11" ht="25.5" customHeight="1">
      <c r="A147" s="11" t="s">
        <v>272</v>
      </c>
      <c r="B147" s="12" t="s">
        <v>273</v>
      </c>
      <c r="C147" s="20">
        <f>C148+C210+C207</f>
        <v>222950683.40999997</v>
      </c>
      <c r="D147" s="20">
        <f>D148+D210+D207</f>
        <v>4643190.85</v>
      </c>
      <c r="E147" s="20">
        <f>E148+E210+E207</f>
        <v>227593874.26</v>
      </c>
      <c r="F147" s="20">
        <f aca="true" t="shared" si="29" ref="F147:K147">F148</f>
        <v>149892411.71</v>
      </c>
      <c r="G147" s="20">
        <f t="shared" si="29"/>
        <v>0</v>
      </c>
      <c r="H147" s="20">
        <f t="shared" si="29"/>
        <v>149892411.71</v>
      </c>
      <c r="I147" s="20">
        <f t="shared" si="29"/>
        <v>139773111.8</v>
      </c>
      <c r="J147" s="20">
        <f t="shared" si="29"/>
        <v>0</v>
      </c>
      <c r="K147" s="20">
        <f t="shared" si="29"/>
        <v>139773111.8</v>
      </c>
    </row>
    <row r="148" spans="1:11" ht="39.75" customHeight="1">
      <c r="A148" s="11" t="s">
        <v>274</v>
      </c>
      <c r="B148" s="12" t="s">
        <v>275</v>
      </c>
      <c r="C148" s="20">
        <f>C149+C156+C184+C197</f>
        <v>223306061.47999996</v>
      </c>
      <c r="D148" s="20">
        <f>D149+D156+D184+D197</f>
        <v>4643190.85</v>
      </c>
      <c r="E148" s="20">
        <f>E149+E156+E184+E197</f>
        <v>227949252.32999998</v>
      </c>
      <c r="F148" s="20">
        <f aca="true" t="shared" si="30" ref="F148:K148">F152+F156+F184+F197</f>
        <v>149892411.71</v>
      </c>
      <c r="G148" s="20">
        <f t="shared" si="30"/>
        <v>0</v>
      </c>
      <c r="H148" s="20">
        <f t="shared" si="30"/>
        <v>149892411.71</v>
      </c>
      <c r="I148" s="20">
        <f t="shared" si="30"/>
        <v>139773111.8</v>
      </c>
      <c r="J148" s="20">
        <f t="shared" si="30"/>
        <v>0</v>
      </c>
      <c r="K148" s="20">
        <f t="shared" si="30"/>
        <v>139773111.8</v>
      </c>
    </row>
    <row r="149" spans="1:11" ht="37.5" customHeight="1">
      <c r="A149" s="72" t="s">
        <v>113</v>
      </c>
      <c r="B149" s="12" t="s">
        <v>92</v>
      </c>
      <c r="C149" s="20">
        <f>C150+C153</f>
        <v>90854391.28999999</v>
      </c>
      <c r="D149" s="20">
        <f>D150+D153</f>
        <v>3996696.42</v>
      </c>
      <c r="E149" s="20">
        <f>E150+E153</f>
        <v>94851087.71000001</v>
      </c>
      <c r="F149" s="20">
        <f aca="true" t="shared" si="31" ref="F149:K149">F152+F155</f>
        <v>59056200</v>
      </c>
      <c r="G149" s="20">
        <f t="shared" si="31"/>
        <v>0</v>
      </c>
      <c r="H149" s="20">
        <f t="shared" si="31"/>
        <v>59056200</v>
      </c>
      <c r="I149" s="20">
        <f t="shared" si="31"/>
        <v>53269600</v>
      </c>
      <c r="J149" s="20">
        <f t="shared" si="31"/>
        <v>0</v>
      </c>
      <c r="K149" s="20">
        <f t="shared" si="31"/>
        <v>53269600</v>
      </c>
    </row>
    <row r="150" spans="1:11" ht="24.75" customHeight="1">
      <c r="A150" s="38" t="s">
        <v>322</v>
      </c>
      <c r="B150" s="39" t="s">
        <v>202</v>
      </c>
      <c r="C150" s="31">
        <f aca="true" t="shared" si="32" ref="C150:K151">C151</f>
        <v>73309700</v>
      </c>
      <c r="D150" s="31">
        <f>D151</f>
        <v>0</v>
      </c>
      <c r="E150" s="31">
        <f t="shared" si="32"/>
        <v>73309700</v>
      </c>
      <c r="F150" s="31">
        <f t="shared" si="32"/>
        <v>59056200</v>
      </c>
      <c r="G150" s="31">
        <f t="shared" si="32"/>
        <v>0</v>
      </c>
      <c r="H150" s="31">
        <f t="shared" si="32"/>
        <v>59056200</v>
      </c>
      <c r="I150" s="31">
        <f t="shared" si="32"/>
        <v>53269600</v>
      </c>
      <c r="J150" s="31">
        <f t="shared" si="32"/>
        <v>0</v>
      </c>
      <c r="K150" s="31">
        <f t="shared" si="32"/>
        <v>53269600</v>
      </c>
    </row>
    <row r="151" spans="1:11" ht="36" customHeight="1">
      <c r="A151" s="25" t="s">
        <v>201</v>
      </c>
      <c r="B151" s="26" t="s">
        <v>276</v>
      </c>
      <c r="C151" s="23">
        <f t="shared" si="32"/>
        <v>73309700</v>
      </c>
      <c r="D151" s="23">
        <f>D152</f>
        <v>0</v>
      </c>
      <c r="E151" s="23">
        <f t="shared" si="32"/>
        <v>73309700</v>
      </c>
      <c r="F151" s="23">
        <f t="shared" si="32"/>
        <v>59056200</v>
      </c>
      <c r="G151" s="23">
        <f>G152</f>
        <v>0</v>
      </c>
      <c r="H151" s="23">
        <f t="shared" si="32"/>
        <v>59056200</v>
      </c>
      <c r="I151" s="23">
        <f t="shared" si="32"/>
        <v>53269600</v>
      </c>
      <c r="J151" s="23">
        <f>J152</f>
        <v>0</v>
      </c>
      <c r="K151" s="23">
        <f t="shared" si="32"/>
        <v>53269600</v>
      </c>
    </row>
    <row r="152" spans="1:11" ht="38.25" customHeight="1">
      <c r="A152" s="25" t="s">
        <v>114</v>
      </c>
      <c r="B152" s="26" t="s">
        <v>276</v>
      </c>
      <c r="C152" s="23">
        <v>73309700</v>
      </c>
      <c r="D152" s="23">
        <v>0</v>
      </c>
      <c r="E152" s="23">
        <f>C152+D152</f>
        <v>73309700</v>
      </c>
      <c r="F152" s="23">
        <v>59056200</v>
      </c>
      <c r="G152" s="23">
        <v>0</v>
      </c>
      <c r="H152" s="23">
        <f>F152+G152</f>
        <v>59056200</v>
      </c>
      <c r="I152" s="23">
        <v>53269600</v>
      </c>
      <c r="J152" s="23">
        <v>0</v>
      </c>
      <c r="K152" s="23">
        <f>I152+J152</f>
        <v>53269600</v>
      </c>
    </row>
    <row r="153" spans="1:11" ht="36.75" customHeight="1">
      <c r="A153" s="38" t="s">
        <v>204</v>
      </c>
      <c r="B153" s="51" t="s">
        <v>205</v>
      </c>
      <c r="C153" s="31">
        <f aca="true" t="shared" si="33" ref="C153:E154">C154</f>
        <v>17544691.29</v>
      </c>
      <c r="D153" s="31">
        <f t="shared" si="33"/>
        <v>3996696.42</v>
      </c>
      <c r="E153" s="31">
        <f t="shared" si="33"/>
        <v>21541387.71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37.5" customHeight="1">
      <c r="A154" s="25" t="s">
        <v>203</v>
      </c>
      <c r="B154" s="26" t="s">
        <v>297</v>
      </c>
      <c r="C154" s="23">
        <f t="shared" si="33"/>
        <v>17544691.29</v>
      </c>
      <c r="D154" s="23">
        <f t="shared" si="33"/>
        <v>3996696.42</v>
      </c>
      <c r="E154" s="23">
        <f t="shared" si="33"/>
        <v>21541387.71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</row>
    <row r="155" spans="1:11" ht="38.25" customHeight="1">
      <c r="A155" s="25" t="s">
        <v>173</v>
      </c>
      <c r="B155" s="26" t="s">
        <v>297</v>
      </c>
      <c r="C155" s="23">
        <v>17544691.29</v>
      </c>
      <c r="D155" s="23">
        <v>3996696.42</v>
      </c>
      <c r="E155" s="23">
        <f>C155+D155</f>
        <v>21541387.71</v>
      </c>
      <c r="F155" s="23">
        <v>0</v>
      </c>
      <c r="G155" s="23"/>
      <c r="H155" s="23">
        <v>0</v>
      </c>
      <c r="I155" s="23">
        <v>0</v>
      </c>
      <c r="J155" s="23">
        <v>0</v>
      </c>
      <c r="K155" s="23">
        <v>0</v>
      </c>
    </row>
    <row r="156" spans="1:11" ht="42.75" customHeight="1">
      <c r="A156" s="11" t="s">
        <v>115</v>
      </c>
      <c r="B156" s="12" t="s">
        <v>93</v>
      </c>
      <c r="C156" s="20">
        <f>C160+C166+C169+C172+C181+C175+C159+C178</f>
        <v>38810817.480000004</v>
      </c>
      <c r="D156" s="20">
        <f>D160+D166+D169+D172+D181+D175+D159+D178</f>
        <v>0</v>
      </c>
      <c r="E156" s="20">
        <f>E160+E166+E169+E172+E181+E175+E159+E178</f>
        <v>38810817.480000004</v>
      </c>
      <c r="F156" s="20">
        <f>F166+F169+F172+F181+F163+F178</f>
        <v>6611848.43</v>
      </c>
      <c r="G156" s="20">
        <f>G166+G169+G172+G181+G163+G178</f>
        <v>0</v>
      </c>
      <c r="H156" s="20">
        <f>H166+H169+H172+H181+H163+H178</f>
        <v>6611848.43</v>
      </c>
      <c r="I156" s="20">
        <f>I166+I169+I172+I181+I178</f>
        <v>4356670.5</v>
      </c>
      <c r="J156" s="20">
        <f>J166+J169+J172+J181+J178</f>
        <v>0</v>
      </c>
      <c r="K156" s="20">
        <f>K166+K169+K172+K181+K178</f>
        <v>4356670.5</v>
      </c>
    </row>
    <row r="157" spans="1:11" ht="42.75" customHeight="1">
      <c r="A157" s="38" t="s">
        <v>54</v>
      </c>
      <c r="B157" s="39" t="s">
        <v>55</v>
      </c>
      <c r="C157" s="31">
        <f aca="true" t="shared" si="34" ref="C157:E158">C158</f>
        <v>2510033.13</v>
      </c>
      <c r="D157" s="31">
        <f t="shared" si="34"/>
        <v>0</v>
      </c>
      <c r="E157" s="31">
        <f t="shared" si="34"/>
        <v>2510033.13</v>
      </c>
      <c r="F157" s="31" t="s">
        <v>56</v>
      </c>
      <c r="G157" s="31" t="s">
        <v>56</v>
      </c>
      <c r="H157" s="31" t="s">
        <v>56</v>
      </c>
      <c r="I157" s="31" t="s">
        <v>56</v>
      </c>
      <c r="J157" s="31" t="s">
        <v>56</v>
      </c>
      <c r="K157" s="31" t="s">
        <v>56</v>
      </c>
    </row>
    <row r="158" spans="1:11" ht="42.75" customHeight="1">
      <c r="A158" s="38" t="s">
        <v>59</v>
      </c>
      <c r="B158" s="26" t="s">
        <v>60</v>
      </c>
      <c r="C158" s="23">
        <f t="shared" si="34"/>
        <v>2510033.13</v>
      </c>
      <c r="D158" s="23">
        <f t="shared" si="34"/>
        <v>0</v>
      </c>
      <c r="E158" s="23">
        <f t="shared" si="34"/>
        <v>2510033.13</v>
      </c>
      <c r="F158" s="31" t="s">
        <v>56</v>
      </c>
      <c r="G158" s="31" t="s">
        <v>56</v>
      </c>
      <c r="H158" s="31"/>
      <c r="I158" s="31" t="s">
        <v>56</v>
      </c>
      <c r="J158" s="31" t="s">
        <v>56</v>
      </c>
      <c r="K158" s="31" t="s">
        <v>56</v>
      </c>
    </row>
    <row r="159" spans="1:11" ht="41.25" customHeight="1">
      <c r="A159" s="38" t="s">
        <v>61</v>
      </c>
      <c r="B159" s="26" t="s">
        <v>60</v>
      </c>
      <c r="C159" s="23">
        <v>2510033.13</v>
      </c>
      <c r="D159" s="23"/>
      <c r="E159" s="23">
        <f>C159+D159</f>
        <v>2510033.13</v>
      </c>
      <c r="F159" s="31" t="s">
        <v>56</v>
      </c>
      <c r="G159" s="31" t="s">
        <v>56</v>
      </c>
      <c r="H159" s="31" t="s">
        <v>56</v>
      </c>
      <c r="I159" s="31" t="s">
        <v>56</v>
      </c>
      <c r="J159" s="31" t="s">
        <v>56</v>
      </c>
      <c r="K159" s="31" t="s">
        <v>56</v>
      </c>
    </row>
    <row r="160" spans="1:11" ht="91.5" customHeight="1">
      <c r="A160" s="38" t="s">
        <v>307</v>
      </c>
      <c r="B160" s="43" t="s">
        <v>166</v>
      </c>
      <c r="C160" s="31">
        <f>C161</f>
        <v>6123759.49</v>
      </c>
      <c r="D160" s="31">
        <v>0</v>
      </c>
      <c r="E160" s="31">
        <f>E161</f>
        <v>6123759.49</v>
      </c>
      <c r="F160" s="31">
        <f>F161</f>
        <v>0</v>
      </c>
      <c r="G160" s="31">
        <v>0</v>
      </c>
      <c r="H160" s="31">
        <f>H161</f>
        <v>0</v>
      </c>
      <c r="I160" s="31">
        <f>I161</f>
        <v>0</v>
      </c>
      <c r="J160" s="31">
        <v>0</v>
      </c>
      <c r="K160" s="31">
        <f>K161</f>
        <v>0</v>
      </c>
    </row>
    <row r="161" spans="1:11" ht="81" customHeight="1">
      <c r="A161" s="25" t="s">
        <v>206</v>
      </c>
      <c r="B161" s="35" t="s">
        <v>164</v>
      </c>
      <c r="C161" s="23">
        <f>C162</f>
        <v>6123759.49</v>
      </c>
      <c r="D161" s="23">
        <v>0</v>
      </c>
      <c r="E161" s="23">
        <f>E162</f>
        <v>6123759.49</v>
      </c>
      <c r="F161" s="23">
        <f>F162</f>
        <v>0</v>
      </c>
      <c r="G161" s="23">
        <v>0</v>
      </c>
      <c r="H161" s="23">
        <f>H162</f>
        <v>0</v>
      </c>
      <c r="I161" s="23">
        <f>I162</f>
        <v>0</v>
      </c>
      <c r="J161" s="23">
        <v>0</v>
      </c>
      <c r="K161" s="23">
        <f>K162</f>
        <v>0</v>
      </c>
    </row>
    <row r="162" spans="1:11" ht="91.5" customHeight="1">
      <c r="A162" s="25" t="s">
        <v>306</v>
      </c>
      <c r="B162" s="35" t="s">
        <v>164</v>
      </c>
      <c r="C162" s="23">
        <v>6123759.49</v>
      </c>
      <c r="D162" s="23">
        <v>0</v>
      </c>
      <c r="E162" s="23">
        <f>C162+D162</f>
        <v>6123759.49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ht="61.5" customHeight="1">
      <c r="A163" s="38" t="s">
        <v>37</v>
      </c>
      <c r="B163" s="52" t="s">
        <v>36</v>
      </c>
      <c r="C163" s="31">
        <f>C164</f>
        <v>0</v>
      </c>
      <c r="D163" s="31">
        <v>0</v>
      </c>
      <c r="E163" s="31">
        <f aca="true" t="shared" si="35" ref="E163:I164">E164</f>
        <v>0</v>
      </c>
      <c r="F163" s="31">
        <f t="shared" si="35"/>
        <v>2363292.93</v>
      </c>
      <c r="G163" s="31">
        <f t="shared" si="35"/>
        <v>0</v>
      </c>
      <c r="H163" s="31">
        <f t="shared" si="35"/>
        <v>2363292.93</v>
      </c>
      <c r="I163" s="31">
        <f t="shared" si="35"/>
        <v>0</v>
      </c>
      <c r="J163" s="31">
        <v>0</v>
      </c>
      <c r="K163" s="31">
        <v>0</v>
      </c>
    </row>
    <row r="164" spans="1:11" ht="61.5" customHeight="1">
      <c r="A164" s="25" t="s">
        <v>38</v>
      </c>
      <c r="B164" s="4" t="s">
        <v>178</v>
      </c>
      <c r="C164" s="23">
        <f>C165</f>
        <v>0</v>
      </c>
      <c r="D164" s="23">
        <v>0</v>
      </c>
      <c r="E164" s="23">
        <f t="shared" si="35"/>
        <v>0</v>
      </c>
      <c r="F164" s="23">
        <f t="shared" si="35"/>
        <v>2363292.93</v>
      </c>
      <c r="G164" s="23">
        <f t="shared" si="35"/>
        <v>0</v>
      </c>
      <c r="H164" s="23">
        <f t="shared" si="35"/>
        <v>2363292.93</v>
      </c>
      <c r="I164" s="23">
        <f t="shared" si="35"/>
        <v>0</v>
      </c>
      <c r="J164" s="23">
        <v>0</v>
      </c>
      <c r="K164" s="23">
        <f>K165</f>
        <v>0</v>
      </c>
    </row>
    <row r="165" spans="1:11" ht="62.25" customHeight="1">
      <c r="A165" s="25" t="s">
        <v>39</v>
      </c>
      <c r="B165" s="4" t="s">
        <v>178</v>
      </c>
      <c r="C165" s="23">
        <v>0</v>
      </c>
      <c r="D165" s="23">
        <v>0</v>
      </c>
      <c r="E165" s="23">
        <v>0</v>
      </c>
      <c r="F165" s="23">
        <v>2363292.93</v>
      </c>
      <c r="G165" s="23">
        <v>0</v>
      </c>
      <c r="H165" s="23">
        <f>F165+G165</f>
        <v>2363292.93</v>
      </c>
      <c r="I165" s="23">
        <v>0</v>
      </c>
      <c r="J165" s="23">
        <v>0</v>
      </c>
      <c r="K165" s="23">
        <v>0</v>
      </c>
    </row>
    <row r="166" spans="1:11" ht="0.75" customHeight="1">
      <c r="A166" s="38" t="s">
        <v>27</v>
      </c>
      <c r="B166" s="52" t="s">
        <v>26</v>
      </c>
      <c r="C166" s="31">
        <f aca="true" t="shared" si="36" ref="C166:G167">C167</f>
        <v>0</v>
      </c>
      <c r="D166" s="31">
        <f t="shared" si="36"/>
        <v>0</v>
      </c>
      <c r="E166" s="31">
        <f t="shared" si="36"/>
        <v>0</v>
      </c>
      <c r="F166" s="31">
        <f t="shared" si="36"/>
        <v>0</v>
      </c>
      <c r="G166" s="31">
        <f t="shared" si="36"/>
        <v>0</v>
      </c>
      <c r="H166" s="31">
        <f>H167</f>
        <v>0</v>
      </c>
      <c r="I166" s="31">
        <f>I167</f>
        <v>0</v>
      </c>
      <c r="J166" s="31">
        <v>0</v>
      </c>
      <c r="K166" s="31">
        <f>K167</f>
        <v>0</v>
      </c>
    </row>
    <row r="167" spans="1:11" ht="56.25" customHeight="1" hidden="1">
      <c r="A167" s="25" t="s">
        <v>29</v>
      </c>
      <c r="B167" s="4" t="s">
        <v>28</v>
      </c>
      <c r="C167" s="23">
        <f t="shared" si="36"/>
        <v>0</v>
      </c>
      <c r="D167" s="23">
        <f t="shared" si="36"/>
        <v>0</v>
      </c>
      <c r="E167" s="23">
        <f t="shared" si="36"/>
        <v>0</v>
      </c>
      <c r="F167" s="23">
        <f t="shared" si="36"/>
        <v>0</v>
      </c>
      <c r="G167" s="23">
        <f>G168</f>
        <v>0</v>
      </c>
      <c r="H167" s="23">
        <f>H168</f>
        <v>0</v>
      </c>
      <c r="I167" s="23">
        <f>I168</f>
        <v>0</v>
      </c>
      <c r="J167" s="23">
        <v>0</v>
      </c>
      <c r="K167" s="23">
        <f>K168</f>
        <v>0</v>
      </c>
    </row>
    <row r="168" spans="1:11" ht="56.25" customHeight="1" hidden="1">
      <c r="A168" s="25" t="s">
        <v>30</v>
      </c>
      <c r="B168" s="4" t="s">
        <v>28</v>
      </c>
      <c r="C168" s="23">
        <v>0</v>
      </c>
      <c r="D168" s="23">
        <v>0</v>
      </c>
      <c r="E168" s="23">
        <f>C168+D168</f>
        <v>0</v>
      </c>
      <c r="F168" s="23">
        <v>0</v>
      </c>
      <c r="G168" s="23">
        <v>0</v>
      </c>
      <c r="H168" s="23">
        <f>F168+G168</f>
        <v>0</v>
      </c>
      <c r="I168" s="23">
        <v>0</v>
      </c>
      <c r="J168" s="23">
        <v>0</v>
      </c>
      <c r="K168" s="23">
        <v>0</v>
      </c>
    </row>
    <row r="169" spans="1:11" ht="56.25" customHeight="1" hidden="1">
      <c r="A169" s="38" t="s">
        <v>32</v>
      </c>
      <c r="B169" s="52" t="s">
        <v>31</v>
      </c>
      <c r="C169" s="31">
        <f aca="true" t="shared" si="37" ref="C169:G170">C170</f>
        <v>0</v>
      </c>
      <c r="D169" s="31">
        <f t="shared" si="37"/>
        <v>0</v>
      </c>
      <c r="E169" s="31">
        <f t="shared" si="37"/>
        <v>0</v>
      </c>
      <c r="F169" s="31">
        <f t="shared" si="37"/>
        <v>0</v>
      </c>
      <c r="G169" s="31">
        <f t="shared" si="37"/>
        <v>0</v>
      </c>
      <c r="H169" s="31">
        <f>H170</f>
        <v>0</v>
      </c>
      <c r="I169" s="31">
        <f>I170</f>
        <v>0</v>
      </c>
      <c r="J169" s="31">
        <v>0</v>
      </c>
      <c r="K169" s="31">
        <f>K170</f>
        <v>0</v>
      </c>
    </row>
    <row r="170" spans="1:11" ht="56.25" customHeight="1" hidden="1">
      <c r="A170" s="25" t="s">
        <v>34</v>
      </c>
      <c r="B170" s="53" t="s">
        <v>33</v>
      </c>
      <c r="C170" s="23">
        <f t="shared" si="37"/>
        <v>0</v>
      </c>
      <c r="D170" s="23">
        <f t="shared" si="37"/>
        <v>0</v>
      </c>
      <c r="E170" s="23">
        <f t="shared" si="37"/>
        <v>0</v>
      </c>
      <c r="F170" s="23">
        <f t="shared" si="37"/>
        <v>0</v>
      </c>
      <c r="G170" s="23">
        <f>G171</f>
        <v>0</v>
      </c>
      <c r="H170" s="23">
        <f>H171</f>
        <v>0</v>
      </c>
      <c r="I170" s="23">
        <f>I171</f>
        <v>0</v>
      </c>
      <c r="J170" s="23">
        <v>0</v>
      </c>
      <c r="K170" s="23">
        <f>K171</f>
        <v>0</v>
      </c>
    </row>
    <row r="171" spans="1:11" ht="53.25" customHeight="1" hidden="1">
      <c r="A171" s="25" t="s">
        <v>35</v>
      </c>
      <c r="B171" s="53" t="s">
        <v>33</v>
      </c>
      <c r="C171" s="23">
        <v>0</v>
      </c>
      <c r="D171" s="23">
        <v>0</v>
      </c>
      <c r="E171" s="23">
        <f>C171+D171</f>
        <v>0</v>
      </c>
      <c r="F171" s="23">
        <v>0</v>
      </c>
      <c r="G171" s="23">
        <v>0</v>
      </c>
      <c r="H171" s="23">
        <f>G171+F171</f>
        <v>0</v>
      </c>
      <c r="I171" s="23">
        <v>0</v>
      </c>
      <c r="J171" s="23">
        <v>0</v>
      </c>
      <c r="K171" s="23">
        <v>0</v>
      </c>
    </row>
    <row r="172" spans="1:11" ht="54.75" customHeight="1">
      <c r="A172" s="38" t="s">
        <v>22</v>
      </c>
      <c r="B172" s="52" t="s">
        <v>21</v>
      </c>
      <c r="C172" s="31">
        <f aca="true" t="shared" si="38" ref="C172:K179">C173</f>
        <v>3719559.5</v>
      </c>
      <c r="D172" s="31">
        <f t="shared" si="38"/>
        <v>0</v>
      </c>
      <c r="E172" s="31">
        <f t="shared" si="38"/>
        <v>3719559.5</v>
      </c>
      <c r="F172" s="31">
        <f t="shared" si="38"/>
        <v>3868365.5</v>
      </c>
      <c r="G172" s="31">
        <f t="shared" si="38"/>
        <v>0</v>
      </c>
      <c r="H172" s="31">
        <f aca="true" t="shared" si="39" ref="H172:K173">H173</f>
        <v>3868365.5</v>
      </c>
      <c r="I172" s="31">
        <f t="shared" si="39"/>
        <v>3977017.5</v>
      </c>
      <c r="J172" s="31">
        <f t="shared" si="39"/>
        <v>0</v>
      </c>
      <c r="K172" s="31">
        <f>I172+J172</f>
        <v>3977017.5</v>
      </c>
    </row>
    <row r="173" spans="1:11" ht="54" customHeight="1">
      <c r="A173" s="25" t="s">
        <v>24</v>
      </c>
      <c r="B173" s="4" t="s">
        <v>23</v>
      </c>
      <c r="C173" s="23">
        <f t="shared" si="38"/>
        <v>3719559.5</v>
      </c>
      <c r="D173" s="23">
        <f t="shared" si="38"/>
        <v>0</v>
      </c>
      <c r="E173" s="23">
        <f t="shared" si="38"/>
        <v>3719559.5</v>
      </c>
      <c r="F173" s="23">
        <f t="shared" si="38"/>
        <v>3868365.5</v>
      </c>
      <c r="G173" s="23">
        <f>G174</f>
        <v>0</v>
      </c>
      <c r="H173" s="23">
        <f t="shared" si="39"/>
        <v>3868365.5</v>
      </c>
      <c r="I173" s="23">
        <f t="shared" si="39"/>
        <v>3977017.5</v>
      </c>
      <c r="J173" s="23">
        <f t="shared" si="39"/>
        <v>0</v>
      </c>
      <c r="K173" s="23">
        <f t="shared" si="39"/>
        <v>3977017.5</v>
      </c>
    </row>
    <row r="174" spans="1:11" ht="59.25" customHeight="1">
      <c r="A174" s="25" t="s">
        <v>25</v>
      </c>
      <c r="B174" s="4" t="s">
        <v>23</v>
      </c>
      <c r="C174" s="23">
        <v>3719559.5</v>
      </c>
      <c r="D174" s="23">
        <v>0</v>
      </c>
      <c r="E174" s="23">
        <f>C174+D174</f>
        <v>3719559.5</v>
      </c>
      <c r="F174" s="23">
        <v>3868365.5</v>
      </c>
      <c r="G174" s="23">
        <v>0</v>
      </c>
      <c r="H174" s="23">
        <f>F174+G174</f>
        <v>3868365.5</v>
      </c>
      <c r="I174" s="23">
        <v>3977017.5</v>
      </c>
      <c r="J174" s="23">
        <v>0</v>
      </c>
      <c r="K174" s="23">
        <f>I174+J174</f>
        <v>3977017.5</v>
      </c>
    </row>
    <row r="175" spans="1:11" ht="45" customHeight="1">
      <c r="A175" s="38" t="s">
        <v>73</v>
      </c>
      <c r="B175" s="42" t="s">
        <v>52</v>
      </c>
      <c r="C175" s="31">
        <f t="shared" si="38"/>
        <v>1850104.21</v>
      </c>
      <c r="D175" s="31">
        <f t="shared" si="38"/>
        <v>0</v>
      </c>
      <c r="E175" s="31">
        <f t="shared" si="38"/>
        <v>1850104.21</v>
      </c>
      <c r="F175" s="31">
        <f t="shared" si="38"/>
        <v>0</v>
      </c>
      <c r="G175" s="31">
        <f t="shared" si="38"/>
        <v>0</v>
      </c>
      <c r="H175" s="31">
        <f t="shared" si="38"/>
        <v>0</v>
      </c>
      <c r="I175" s="31">
        <f t="shared" si="38"/>
        <v>0</v>
      </c>
      <c r="J175" s="31">
        <f t="shared" si="38"/>
        <v>0</v>
      </c>
      <c r="K175" s="31">
        <f t="shared" si="38"/>
        <v>0</v>
      </c>
    </row>
    <row r="176" spans="1:11" ht="41.25" customHeight="1">
      <c r="A176" s="62" t="s">
        <v>72</v>
      </c>
      <c r="B176" s="4" t="s">
        <v>53</v>
      </c>
      <c r="C176" s="23">
        <f t="shared" si="38"/>
        <v>1850104.21</v>
      </c>
      <c r="D176" s="23">
        <f t="shared" si="38"/>
        <v>0</v>
      </c>
      <c r="E176" s="23">
        <f t="shared" si="38"/>
        <v>1850104.21</v>
      </c>
      <c r="F176" s="23">
        <f t="shared" si="38"/>
        <v>0</v>
      </c>
      <c r="G176" s="23">
        <f t="shared" si="38"/>
        <v>0</v>
      </c>
      <c r="H176" s="23">
        <f t="shared" si="38"/>
        <v>0</v>
      </c>
      <c r="I176" s="23">
        <f t="shared" si="38"/>
        <v>0</v>
      </c>
      <c r="J176" s="23">
        <f t="shared" si="38"/>
        <v>0</v>
      </c>
      <c r="K176" s="23">
        <f t="shared" si="38"/>
        <v>0</v>
      </c>
    </row>
    <row r="177" spans="1:11" ht="44.25" customHeight="1">
      <c r="A177" s="62" t="s">
        <v>74</v>
      </c>
      <c r="B177" s="4" t="s">
        <v>53</v>
      </c>
      <c r="C177" s="23">
        <v>1850104.21</v>
      </c>
      <c r="D177" s="23">
        <v>0</v>
      </c>
      <c r="E177" s="23">
        <f>C177+D177</f>
        <v>1850104.21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3" customFormat="1" ht="24" customHeight="1">
      <c r="A178" s="57" t="s">
        <v>70</v>
      </c>
      <c r="B178" s="66" t="s">
        <v>71</v>
      </c>
      <c r="C178" s="31">
        <f t="shared" si="38"/>
        <v>45964</v>
      </c>
      <c r="D178" s="31">
        <f t="shared" si="38"/>
        <v>0</v>
      </c>
      <c r="E178" s="31">
        <f t="shared" si="38"/>
        <v>45964</v>
      </c>
      <c r="F178" s="31">
        <f t="shared" si="38"/>
        <v>41670</v>
      </c>
      <c r="G178" s="31">
        <f t="shared" si="38"/>
        <v>0</v>
      </c>
      <c r="H178" s="31">
        <f t="shared" si="38"/>
        <v>41670</v>
      </c>
      <c r="I178" s="31">
        <f t="shared" si="38"/>
        <v>41133</v>
      </c>
      <c r="J178" s="31">
        <f t="shared" si="38"/>
        <v>0</v>
      </c>
      <c r="K178" s="31">
        <f t="shared" si="38"/>
        <v>41133</v>
      </c>
    </row>
    <row r="179" spans="1:11" ht="43.5" customHeight="1">
      <c r="A179" s="62" t="s">
        <v>68</v>
      </c>
      <c r="B179" s="5" t="s">
        <v>67</v>
      </c>
      <c r="C179" s="23">
        <f t="shared" si="38"/>
        <v>45964</v>
      </c>
      <c r="D179" s="23">
        <f t="shared" si="38"/>
        <v>0</v>
      </c>
      <c r="E179" s="23">
        <f t="shared" si="38"/>
        <v>45964</v>
      </c>
      <c r="F179" s="23">
        <f t="shared" si="38"/>
        <v>41670</v>
      </c>
      <c r="G179" s="23">
        <f t="shared" si="38"/>
        <v>0</v>
      </c>
      <c r="H179" s="23">
        <f t="shared" si="38"/>
        <v>41670</v>
      </c>
      <c r="I179" s="23">
        <f t="shared" si="38"/>
        <v>41133</v>
      </c>
      <c r="J179" s="23">
        <f t="shared" si="38"/>
        <v>0</v>
      </c>
      <c r="K179" s="23">
        <f t="shared" si="38"/>
        <v>41133</v>
      </c>
    </row>
    <row r="180" spans="1:11" ht="44.25" customHeight="1">
      <c r="A180" s="62" t="s">
        <v>69</v>
      </c>
      <c r="B180" s="4" t="s">
        <v>67</v>
      </c>
      <c r="C180" s="23">
        <v>45964</v>
      </c>
      <c r="D180" s="23">
        <v>0</v>
      </c>
      <c r="E180" s="23">
        <f>C180+D180</f>
        <v>45964</v>
      </c>
      <c r="F180" s="23">
        <v>41670</v>
      </c>
      <c r="G180" s="23"/>
      <c r="H180" s="23">
        <f>F180+G180</f>
        <v>41670</v>
      </c>
      <c r="I180" s="23">
        <v>41133</v>
      </c>
      <c r="J180" s="23">
        <v>0</v>
      </c>
      <c r="K180" s="23">
        <f>I180+J180</f>
        <v>41133</v>
      </c>
    </row>
    <row r="181" spans="1:11" ht="20.25" customHeight="1">
      <c r="A181" s="38" t="s">
        <v>308</v>
      </c>
      <c r="B181" s="39" t="s">
        <v>323</v>
      </c>
      <c r="C181" s="31">
        <f aca="true" t="shared" si="40" ref="C181:K182">C182</f>
        <v>24561397.15</v>
      </c>
      <c r="D181" s="31">
        <f>D182</f>
        <v>0</v>
      </c>
      <c r="E181" s="31">
        <f t="shared" si="40"/>
        <v>24561397.15</v>
      </c>
      <c r="F181" s="31">
        <f t="shared" si="40"/>
        <v>338520</v>
      </c>
      <c r="G181" s="31">
        <f t="shared" si="40"/>
        <v>0</v>
      </c>
      <c r="H181" s="31">
        <f t="shared" si="40"/>
        <v>338520</v>
      </c>
      <c r="I181" s="31">
        <f t="shared" si="40"/>
        <v>338520</v>
      </c>
      <c r="J181" s="31">
        <f t="shared" si="40"/>
        <v>0</v>
      </c>
      <c r="K181" s="31">
        <f t="shared" si="40"/>
        <v>338520</v>
      </c>
    </row>
    <row r="182" spans="1:11" ht="19.5" customHeight="1">
      <c r="A182" s="25" t="s">
        <v>207</v>
      </c>
      <c r="B182" s="26" t="s">
        <v>281</v>
      </c>
      <c r="C182" s="23">
        <f t="shared" si="40"/>
        <v>24561397.15</v>
      </c>
      <c r="D182" s="23">
        <f>D183</f>
        <v>0</v>
      </c>
      <c r="E182" s="23">
        <f t="shared" si="40"/>
        <v>24561397.15</v>
      </c>
      <c r="F182" s="23">
        <f t="shared" si="40"/>
        <v>338520</v>
      </c>
      <c r="G182" s="23">
        <f>G183</f>
        <v>0</v>
      </c>
      <c r="H182" s="23">
        <f t="shared" si="40"/>
        <v>338520</v>
      </c>
      <c r="I182" s="23">
        <f t="shared" si="40"/>
        <v>338520</v>
      </c>
      <c r="J182" s="23">
        <f>J183</f>
        <v>0</v>
      </c>
      <c r="K182" s="23">
        <f t="shared" si="40"/>
        <v>338520</v>
      </c>
    </row>
    <row r="183" spans="1:11" ht="26.25" customHeight="1">
      <c r="A183" s="1" t="s">
        <v>116</v>
      </c>
      <c r="B183" s="5" t="s">
        <v>281</v>
      </c>
      <c r="C183" s="21">
        <v>24561397.15</v>
      </c>
      <c r="D183" s="21">
        <v>0</v>
      </c>
      <c r="E183" s="21">
        <f>C183+D183</f>
        <v>24561397.15</v>
      </c>
      <c r="F183" s="21">
        <v>338520</v>
      </c>
      <c r="G183" s="21">
        <v>0</v>
      </c>
      <c r="H183" s="21">
        <f>F183+G183</f>
        <v>338520</v>
      </c>
      <c r="I183" s="21">
        <v>338520</v>
      </c>
      <c r="J183" s="21">
        <v>0</v>
      </c>
      <c r="K183" s="23">
        <f>I183+J183</f>
        <v>338520</v>
      </c>
    </row>
    <row r="184" spans="1:11" ht="37.5" customHeight="1">
      <c r="A184" s="11" t="s">
        <v>117</v>
      </c>
      <c r="B184" s="12" t="s">
        <v>94</v>
      </c>
      <c r="C184" s="20">
        <f aca="true" t="shared" si="41" ref="C184:K184">C185+C188+C191+C194</f>
        <v>57981224.129999995</v>
      </c>
      <c r="D184" s="20">
        <f t="shared" si="41"/>
        <v>0</v>
      </c>
      <c r="E184" s="20">
        <f t="shared" si="41"/>
        <v>57981224.129999995</v>
      </c>
      <c r="F184" s="20">
        <f t="shared" si="41"/>
        <v>57602363.75</v>
      </c>
      <c r="G184" s="20">
        <f t="shared" si="41"/>
        <v>0</v>
      </c>
      <c r="H184" s="20">
        <f t="shared" si="41"/>
        <v>57602363.75</v>
      </c>
      <c r="I184" s="20">
        <f t="shared" si="41"/>
        <v>57602289.77</v>
      </c>
      <c r="J184" s="20">
        <f t="shared" si="41"/>
        <v>0</v>
      </c>
      <c r="K184" s="20">
        <f t="shared" si="41"/>
        <v>57602289.77</v>
      </c>
    </row>
    <row r="185" spans="1:11" ht="36" customHeight="1">
      <c r="A185" s="38" t="s">
        <v>309</v>
      </c>
      <c r="B185" s="39" t="s">
        <v>156</v>
      </c>
      <c r="C185" s="31">
        <f aca="true" t="shared" si="42" ref="C185:K186">C186</f>
        <v>2402821.05</v>
      </c>
      <c r="D185" s="31">
        <f>D186</f>
        <v>0</v>
      </c>
      <c r="E185" s="31">
        <f t="shared" si="42"/>
        <v>2402821.05</v>
      </c>
      <c r="F185" s="31">
        <f t="shared" si="42"/>
        <v>1496310.2</v>
      </c>
      <c r="G185" s="31">
        <f t="shared" si="42"/>
        <v>0</v>
      </c>
      <c r="H185" s="31">
        <f t="shared" si="42"/>
        <v>1496310.2</v>
      </c>
      <c r="I185" s="31">
        <f t="shared" si="42"/>
        <v>1496310.2</v>
      </c>
      <c r="J185" s="31">
        <f t="shared" si="42"/>
        <v>0</v>
      </c>
      <c r="K185" s="31">
        <f t="shared" si="42"/>
        <v>1496310.2</v>
      </c>
    </row>
    <row r="186" spans="1:11" ht="38.25" customHeight="1">
      <c r="A186" s="25" t="s">
        <v>208</v>
      </c>
      <c r="B186" s="26" t="s">
        <v>277</v>
      </c>
      <c r="C186" s="23">
        <f t="shared" si="42"/>
        <v>2402821.05</v>
      </c>
      <c r="D186" s="23">
        <f>D187</f>
        <v>0</v>
      </c>
      <c r="E186" s="23">
        <f t="shared" si="42"/>
        <v>2402821.05</v>
      </c>
      <c r="F186" s="23">
        <f t="shared" si="42"/>
        <v>1496310.2</v>
      </c>
      <c r="G186" s="23">
        <f>G187</f>
        <v>0</v>
      </c>
      <c r="H186" s="23">
        <f t="shared" si="42"/>
        <v>1496310.2</v>
      </c>
      <c r="I186" s="23">
        <f t="shared" si="42"/>
        <v>1496310.2</v>
      </c>
      <c r="J186" s="23">
        <f>J187</f>
        <v>0</v>
      </c>
      <c r="K186" s="23">
        <f t="shared" si="42"/>
        <v>1496310.2</v>
      </c>
    </row>
    <row r="187" spans="1:11" ht="38.25" customHeight="1">
      <c r="A187" s="25" t="s">
        <v>118</v>
      </c>
      <c r="B187" s="26" t="s">
        <v>277</v>
      </c>
      <c r="C187" s="23">
        <v>2402821.05</v>
      </c>
      <c r="D187" s="23"/>
      <c r="E187" s="23">
        <f>C187+D187</f>
        <v>2402821.05</v>
      </c>
      <c r="F187" s="23">
        <v>1496310.2</v>
      </c>
      <c r="G187" s="23">
        <v>0</v>
      </c>
      <c r="H187" s="23">
        <f>F187+G187</f>
        <v>1496310.2</v>
      </c>
      <c r="I187" s="23">
        <v>1496310.2</v>
      </c>
      <c r="J187" s="23">
        <v>0</v>
      </c>
      <c r="K187" s="23">
        <f>J187+I187</f>
        <v>1496310.2</v>
      </c>
    </row>
    <row r="188" spans="1:11" ht="57" customHeight="1">
      <c r="A188" s="40" t="s">
        <v>310</v>
      </c>
      <c r="B188" s="41" t="s">
        <v>157</v>
      </c>
      <c r="C188" s="31">
        <f aca="true" t="shared" si="43" ref="C188:K189">C189</f>
        <v>708166.8</v>
      </c>
      <c r="D188" s="31">
        <f t="shared" si="43"/>
        <v>0</v>
      </c>
      <c r="E188" s="31">
        <f t="shared" si="43"/>
        <v>708166.8</v>
      </c>
      <c r="F188" s="31">
        <f t="shared" si="43"/>
        <v>1416333.6</v>
      </c>
      <c r="G188" s="31">
        <f t="shared" si="43"/>
        <v>0</v>
      </c>
      <c r="H188" s="31">
        <f t="shared" si="43"/>
        <v>1416333.6</v>
      </c>
      <c r="I188" s="31">
        <f t="shared" si="43"/>
        <v>1416333.6</v>
      </c>
      <c r="J188" s="31">
        <f t="shared" si="43"/>
        <v>0</v>
      </c>
      <c r="K188" s="31">
        <f t="shared" si="43"/>
        <v>1416333.6</v>
      </c>
    </row>
    <row r="189" spans="1:11" ht="57.75" customHeight="1">
      <c r="A189" s="30" t="s">
        <v>209</v>
      </c>
      <c r="B189" s="26" t="s">
        <v>108</v>
      </c>
      <c r="C189" s="23">
        <f t="shared" si="43"/>
        <v>708166.8</v>
      </c>
      <c r="D189" s="23">
        <f>D190</f>
        <v>0</v>
      </c>
      <c r="E189" s="23">
        <f t="shared" si="43"/>
        <v>708166.8</v>
      </c>
      <c r="F189" s="23">
        <f t="shared" si="43"/>
        <v>1416333.6</v>
      </c>
      <c r="G189" s="23">
        <f>G190</f>
        <v>0</v>
      </c>
      <c r="H189" s="23">
        <f t="shared" si="43"/>
        <v>1416333.6</v>
      </c>
      <c r="I189" s="23">
        <f t="shared" si="43"/>
        <v>1416333.6</v>
      </c>
      <c r="J189" s="23">
        <f>J190</f>
        <v>0</v>
      </c>
      <c r="K189" s="23">
        <f t="shared" si="43"/>
        <v>1416333.6</v>
      </c>
    </row>
    <row r="190" spans="1:11" ht="55.5" customHeight="1">
      <c r="A190" s="30" t="s">
        <v>119</v>
      </c>
      <c r="B190" s="26" t="s">
        <v>108</v>
      </c>
      <c r="C190" s="23">
        <v>708166.8</v>
      </c>
      <c r="D190" s="23">
        <v>0</v>
      </c>
      <c r="E190" s="23">
        <f>C190+D190</f>
        <v>708166.8</v>
      </c>
      <c r="F190" s="23">
        <v>1416333.6</v>
      </c>
      <c r="G190" s="23">
        <v>0</v>
      </c>
      <c r="H190" s="23">
        <f>F190+G190</f>
        <v>1416333.6</v>
      </c>
      <c r="I190" s="23">
        <v>1416333.6</v>
      </c>
      <c r="J190" s="23">
        <v>0</v>
      </c>
      <c r="K190" s="23">
        <f>I190+J190</f>
        <v>1416333.6</v>
      </c>
    </row>
    <row r="191" spans="1:11" ht="58.5" customHeight="1">
      <c r="A191" s="40" t="s">
        <v>311</v>
      </c>
      <c r="B191" s="39" t="s">
        <v>158</v>
      </c>
      <c r="C191" s="31">
        <f aca="true" t="shared" si="44" ref="C191:K192">C192</f>
        <v>12149.95</v>
      </c>
      <c r="D191" s="31">
        <f t="shared" si="44"/>
        <v>0</v>
      </c>
      <c r="E191" s="31">
        <f t="shared" si="44"/>
        <v>12149.95</v>
      </c>
      <c r="F191" s="31">
        <f t="shared" si="44"/>
        <v>724.95</v>
      </c>
      <c r="G191" s="31">
        <f t="shared" si="44"/>
        <v>0</v>
      </c>
      <c r="H191" s="31">
        <f t="shared" si="44"/>
        <v>724.95</v>
      </c>
      <c r="I191" s="31">
        <f t="shared" si="44"/>
        <v>650.97</v>
      </c>
      <c r="J191" s="31">
        <f t="shared" si="44"/>
        <v>0</v>
      </c>
      <c r="K191" s="31">
        <f t="shared" si="44"/>
        <v>650.97</v>
      </c>
    </row>
    <row r="192" spans="1:11" ht="58.5" customHeight="1">
      <c r="A192" s="9" t="s">
        <v>210</v>
      </c>
      <c r="B192" s="26" t="s">
        <v>109</v>
      </c>
      <c r="C192" s="21">
        <f t="shared" si="44"/>
        <v>12149.95</v>
      </c>
      <c r="D192" s="21">
        <f>D193</f>
        <v>0</v>
      </c>
      <c r="E192" s="21">
        <f t="shared" si="44"/>
        <v>12149.95</v>
      </c>
      <c r="F192" s="21">
        <f t="shared" si="44"/>
        <v>724.95</v>
      </c>
      <c r="G192" s="21">
        <f>G193</f>
        <v>0</v>
      </c>
      <c r="H192" s="21">
        <f t="shared" si="44"/>
        <v>724.95</v>
      </c>
      <c r="I192" s="21">
        <f t="shared" si="44"/>
        <v>650.97</v>
      </c>
      <c r="J192" s="21">
        <f>J193</f>
        <v>0</v>
      </c>
      <c r="K192" s="21">
        <f t="shared" si="44"/>
        <v>650.97</v>
      </c>
    </row>
    <row r="193" spans="1:11" ht="58.5" customHeight="1">
      <c r="A193" s="30" t="s">
        <v>120</v>
      </c>
      <c r="B193" s="26" t="s">
        <v>109</v>
      </c>
      <c r="C193" s="23">
        <v>12149.95</v>
      </c>
      <c r="D193" s="23">
        <v>0</v>
      </c>
      <c r="E193" s="23">
        <f>C193+D193</f>
        <v>12149.95</v>
      </c>
      <c r="F193" s="23">
        <v>724.95</v>
      </c>
      <c r="G193" s="23">
        <v>0</v>
      </c>
      <c r="H193" s="23">
        <f>F193+G193</f>
        <v>724.95</v>
      </c>
      <c r="I193" s="23">
        <v>650.97</v>
      </c>
      <c r="J193" s="23">
        <v>0</v>
      </c>
      <c r="K193" s="23">
        <f>I193+J193</f>
        <v>650.97</v>
      </c>
    </row>
    <row r="194" spans="1:11" ht="18.75">
      <c r="A194" s="38" t="s">
        <v>312</v>
      </c>
      <c r="B194" s="39" t="s">
        <v>159</v>
      </c>
      <c r="C194" s="31">
        <f aca="true" t="shared" si="45" ref="C194:K195">C195</f>
        <v>54858086.33</v>
      </c>
      <c r="D194" s="31">
        <f t="shared" si="45"/>
        <v>0</v>
      </c>
      <c r="E194" s="31">
        <f t="shared" si="45"/>
        <v>54858086.33</v>
      </c>
      <c r="F194" s="31">
        <f t="shared" si="45"/>
        <v>54688995</v>
      </c>
      <c r="G194" s="31">
        <f t="shared" si="45"/>
        <v>0</v>
      </c>
      <c r="H194" s="31">
        <f t="shared" si="45"/>
        <v>54688995</v>
      </c>
      <c r="I194" s="31">
        <f t="shared" si="45"/>
        <v>54688995</v>
      </c>
      <c r="J194" s="31">
        <f t="shared" si="45"/>
        <v>0</v>
      </c>
      <c r="K194" s="31">
        <f t="shared" si="45"/>
        <v>54688995</v>
      </c>
    </row>
    <row r="195" spans="1:11" ht="18.75">
      <c r="A195" s="25" t="s">
        <v>211</v>
      </c>
      <c r="B195" s="26" t="s">
        <v>280</v>
      </c>
      <c r="C195" s="23">
        <f t="shared" si="45"/>
        <v>54858086.33</v>
      </c>
      <c r="D195" s="23">
        <f>D196</f>
        <v>0</v>
      </c>
      <c r="E195" s="23">
        <f t="shared" si="45"/>
        <v>54858086.33</v>
      </c>
      <c r="F195" s="23">
        <f t="shared" si="45"/>
        <v>54688995</v>
      </c>
      <c r="G195" s="23">
        <f>G196</f>
        <v>0</v>
      </c>
      <c r="H195" s="23">
        <f t="shared" si="45"/>
        <v>54688995</v>
      </c>
      <c r="I195" s="23">
        <f t="shared" si="45"/>
        <v>54688995</v>
      </c>
      <c r="J195" s="23">
        <f>J196</f>
        <v>0</v>
      </c>
      <c r="K195" s="23">
        <f t="shared" si="45"/>
        <v>54688995</v>
      </c>
    </row>
    <row r="196" spans="1:11" ht="24.75" customHeight="1">
      <c r="A196" s="1" t="s">
        <v>121</v>
      </c>
      <c r="B196" s="26" t="s">
        <v>280</v>
      </c>
      <c r="C196" s="21">
        <v>54858086.33</v>
      </c>
      <c r="D196" s="21">
        <v>0</v>
      </c>
      <c r="E196" s="21">
        <f>C196+D196</f>
        <v>54858086.33</v>
      </c>
      <c r="F196" s="21">
        <v>54688995</v>
      </c>
      <c r="G196" s="21">
        <v>0</v>
      </c>
      <c r="H196" s="21">
        <f>F196+G196</f>
        <v>54688995</v>
      </c>
      <c r="I196" s="21">
        <v>54688995</v>
      </c>
      <c r="J196" s="21">
        <v>0</v>
      </c>
      <c r="K196" s="21">
        <f>I196+J196</f>
        <v>54688995</v>
      </c>
    </row>
    <row r="197" spans="1:11" s="3" customFormat="1" ht="23.25" customHeight="1">
      <c r="A197" s="11" t="s">
        <v>122</v>
      </c>
      <c r="B197" s="12" t="s">
        <v>95</v>
      </c>
      <c r="C197" s="20">
        <f>C198+C201+C204</f>
        <v>35659628.58</v>
      </c>
      <c r="D197" s="20">
        <f>D198+D201+D204</f>
        <v>646494.43</v>
      </c>
      <c r="E197" s="20">
        <f>E198+E201+E204</f>
        <v>36306123.01</v>
      </c>
      <c r="F197" s="20">
        <f>F198+F201+F204</f>
        <v>26621999.53</v>
      </c>
      <c r="G197" s="20">
        <f>G198+G201+G204</f>
        <v>0</v>
      </c>
      <c r="H197" s="20">
        <f>H198+H201</f>
        <v>26621999.53</v>
      </c>
      <c r="I197" s="20">
        <f>I198+I201</f>
        <v>24544551.53</v>
      </c>
      <c r="J197" s="20">
        <f>J198+J201</f>
        <v>0</v>
      </c>
      <c r="K197" s="20">
        <f>K198+K201</f>
        <v>24544551.53</v>
      </c>
    </row>
    <row r="198" spans="1:11" s="3" customFormat="1" ht="81.75" customHeight="1">
      <c r="A198" s="38" t="s">
        <v>168</v>
      </c>
      <c r="B198" s="39" t="s">
        <v>167</v>
      </c>
      <c r="C198" s="31">
        <f aca="true" t="shared" si="46" ref="C198:K199">C199</f>
        <v>26768512.75</v>
      </c>
      <c r="D198" s="31">
        <f t="shared" si="46"/>
        <v>-37055.57</v>
      </c>
      <c r="E198" s="31">
        <f t="shared" si="46"/>
        <v>26731457.18</v>
      </c>
      <c r="F198" s="31">
        <f t="shared" si="46"/>
        <v>23028479.53</v>
      </c>
      <c r="G198" s="31">
        <f t="shared" si="46"/>
        <v>0</v>
      </c>
      <c r="H198" s="31">
        <f t="shared" si="46"/>
        <v>23028479.53</v>
      </c>
      <c r="I198" s="31">
        <f t="shared" si="46"/>
        <v>20951031.53</v>
      </c>
      <c r="J198" s="31">
        <f t="shared" si="46"/>
        <v>0</v>
      </c>
      <c r="K198" s="31">
        <f t="shared" si="46"/>
        <v>20951031.53</v>
      </c>
    </row>
    <row r="199" spans="1:11" s="3" customFormat="1" ht="58.5" customHeight="1">
      <c r="A199" s="25" t="s">
        <v>212</v>
      </c>
      <c r="B199" s="26" t="s">
        <v>278</v>
      </c>
      <c r="C199" s="23">
        <f t="shared" si="46"/>
        <v>26768512.75</v>
      </c>
      <c r="D199" s="23">
        <f>D200</f>
        <v>-37055.57</v>
      </c>
      <c r="E199" s="23">
        <f t="shared" si="46"/>
        <v>26731457.18</v>
      </c>
      <c r="F199" s="23">
        <f t="shared" si="46"/>
        <v>23028479.53</v>
      </c>
      <c r="G199" s="23">
        <f>G200</f>
        <v>0</v>
      </c>
      <c r="H199" s="23">
        <f t="shared" si="46"/>
        <v>23028479.53</v>
      </c>
      <c r="I199" s="23">
        <f t="shared" si="46"/>
        <v>20951031.53</v>
      </c>
      <c r="J199" s="23">
        <f>J200</f>
        <v>0</v>
      </c>
      <c r="K199" s="23">
        <f t="shared" si="46"/>
        <v>20951031.53</v>
      </c>
    </row>
    <row r="200" spans="1:11" ht="60.75" customHeight="1">
      <c r="A200" s="25" t="s">
        <v>123</v>
      </c>
      <c r="B200" s="26" t="s">
        <v>278</v>
      </c>
      <c r="C200" s="23">
        <v>26768512.75</v>
      </c>
      <c r="D200" s="23">
        <v>-37055.57</v>
      </c>
      <c r="E200" s="23">
        <f>C200+D200</f>
        <v>26731457.18</v>
      </c>
      <c r="F200" s="23">
        <v>23028479.53</v>
      </c>
      <c r="G200" s="23">
        <v>0</v>
      </c>
      <c r="H200" s="23">
        <f>F200+G200</f>
        <v>23028479.53</v>
      </c>
      <c r="I200" s="23">
        <v>20951031.53</v>
      </c>
      <c r="J200" s="23">
        <v>0</v>
      </c>
      <c r="K200" s="23">
        <f>I200+J200</f>
        <v>20951031.53</v>
      </c>
    </row>
    <row r="201" spans="1:11" ht="60.75" customHeight="1">
      <c r="A201" s="38" t="s">
        <v>172</v>
      </c>
      <c r="B201" s="39" t="s">
        <v>171</v>
      </c>
      <c r="C201" s="31">
        <f aca="true" t="shared" si="47" ref="C201:G202">C202</f>
        <v>3593520</v>
      </c>
      <c r="D201" s="31">
        <f t="shared" si="47"/>
        <v>0</v>
      </c>
      <c r="E201" s="31">
        <f t="shared" si="47"/>
        <v>3593520</v>
      </c>
      <c r="F201" s="31">
        <f t="shared" si="47"/>
        <v>3593520</v>
      </c>
      <c r="G201" s="31">
        <f t="shared" si="47"/>
        <v>0</v>
      </c>
      <c r="H201" s="31">
        <f aca="true" t="shared" si="48" ref="H201:K202">H202</f>
        <v>3593520</v>
      </c>
      <c r="I201" s="31">
        <f t="shared" si="48"/>
        <v>3593520</v>
      </c>
      <c r="J201" s="31">
        <f t="shared" si="48"/>
        <v>0</v>
      </c>
      <c r="K201" s="31">
        <f t="shared" si="48"/>
        <v>3593520</v>
      </c>
    </row>
    <row r="202" spans="1:11" ht="75.75" customHeight="1">
      <c r="A202" s="25" t="s">
        <v>213</v>
      </c>
      <c r="B202" s="26" t="s">
        <v>169</v>
      </c>
      <c r="C202" s="23">
        <f t="shared" si="47"/>
        <v>3593520</v>
      </c>
      <c r="D202" s="23">
        <f t="shared" si="47"/>
        <v>0</v>
      </c>
      <c r="E202" s="23">
        <f t="shared" si="47"/>
        <v>3593520</v>
      </c>
      <c r="F202" s="23">
        <f t="shared" si="47"/>
        <v>3593520</v>
      </c>
      <c r="G202" s="23">
        <f>G203</f>
        <v>0</v>
      </c>
      <c r="H202" s="23">
        <f t="shared" si="48"/>
        <v>3593520</v>
      </c>
      <c r="I202" s="23">
        <f t="shared" si="48"/>
        <v>3593520</v>
      </c>
      <c r="J202" s="23">
        <f t="shared" si="48"/>
        <v>0</v>
      </c>
      <c r="K202" s="23">
        <f t="shared" si="48"/>
        <v>3593520</v>
      </c>
    </row>
    <row r="203" spans="1:11" ht="77.25" customHeight="1">
      <c r="A203" s="1" t="s">
        <v>170</v>
      </c>
      <c r="B203" s="5" t="s">
        <v>169</v>
      </c>
      <c r="C203" s="21">
        <v>3593520</v>
      </c>
      <c r="D203" s="21">
        <v>0</v>
      </c>
      <c r="E203" s="21">
        <f>C203+D203</f>
        <v>3593520</v>
      </c>
      <c r="F203" s="21">
        <v>3593520</v>
      </c>
      <c r="G203" s="21">
        <v>0</v>
      </c>
      <c r="H203" s="21">
        <f>F203+G203</f>
        <v>3593520</v>
      </c>
      <c r="I203" s="21">
        <v>3593520</v>
      </c>
      <c r="J203" s="21">
        <v>0</v>
      </c>
      <c r="K203" s="21">
        <f>I203+J203</f>
        <v>3593520</v>
      </c>
    </row>
    <row r="204" spans="1:11" ht="33.75" customHeight="1">
      <c r="A204" s="57" t="s">
        <v>46</v>
      </c>
      <c r="B204" s="58" t="s">
        <v>45</v>
      </c>
      <c r="C204" s="59">
        <f aca="true" t="shared" si="49" ref="C204:E208">C205</f>
        <v>5297595.83</v>
      </c>
      <c r="D204" s="59">
        <f t="shared" si="49"/>
        <v>683550</v>
      </c>
      <c r="E204" s="59">
        <f t="shared" si="49"/>
        <v>5981145.83</v>
      </c>
      <c r="F204" s="59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</row>
    <row r="205" spans="1:11" ht="30" customHeight="1">
      <c r="A205" s="1" t="s">
        <v>47</v>
      </c>
      <c r="B205" s="53" t="s">
        <v>45</v>
      </c>
      <c r="C205" s="23">
        <f t="shared" si="49"/>
        <v>5297595.83</v>
      </c>
      <c r="D205" s="23">
        <f t="shared" si="49"/>
        <v>683550</v>
      </c>
      <c r="E205" s="23">
        <f t="shared" si="49"/>
        <v>5981145.83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ht="35.25" customHeight="1">
      <c r="A206" s="1" t="s">
        <v>44</v>
      </c>
      <c r="B206" s="4" t="s">
        <v>43</v>
      </c>
      <c r="C206" s="21">
        <v>5297595.83</v>
      </c>
      <c r="D206" s="21">
        <v>683550</v>
      </c>
      <c r="E206" s="21">
        <f>C206+D206</f>
        <v>5981145.83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 ht="34.5" customHeight="1">
      <c r="A207" s="75" t="s">
        <v>65</v>
      </c>
      <c r="B207" s="76" t="s">
        <v>66</v>
      </c>
      <c r="C207" s="77">
        <f t="shared" si="49"/>
        <v>20000</v>
      </c>
      <c r="D207" s="77">
        <f t="shared" si="49"/>
        <v>0</v>
      </c>
      <c r="E207" s="77">
        <f t="shared" si="49"/>
        <v>20000</v>
      </c>
      <c r="F207" s="77">
        <v>0</v>
      </c>
      <c r="G207" s="77">
        <v>0</v>
      </c>
      <c r="H207" s="77">
        <v>0</v>
      </c>
      <c r="I207" s="77">
        <v>0</v>
      </c>
      <c r="J207" s="77">
        <v>0</v>
      </c>
      <c r="K207" s="77">
        <v>0</v>
      </c>
    </row>
    <row r="208" spans="1:11" ht="30" customHeight="1">
      <c r="A208" s="1" t="s">
        <v>57</v>
      </c>
      <c r="B208" s="4" t="s">
        <v>66</v>
      </c>
      <c r="C208" s="23">
        <f t="shared" si="49"/>
        <v>20000</v>
      </c>
      <c r="D208" s="23">
        <f t="shared" si="49"/>
        <v>0</v>
      </c>
      <c r="E208" s="23">
        <f t="shared" si="49"/>
        <v>20000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24.75" customHeight="1">
      <c r="A209" s="1" t="s">
        <v>58</v>
      </c>
      <c r="B209" s="4" t="s">
        <v>66</v>
      </c>
      <c r="C209" s="21">
        <v>20000</v>
      </c>
      <c r="D209" s="21">
        <v>0</v>
      </c>
      <c r="E209" s="21">
        <f>C209+D209</f>
        <v>20000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 s="3" customFormat="1" ht="37.5" customHeight="1">
      <c r="A210" s="61" t="s">
        <v>64</v>
      </c>
      <c r="B210" s="63" t="s">
        <v>51</v>
      </c>
      <c r="C210" s="20">
        <f>C211</f>
        <v>-375378.07</v>
      </c>
      <c r="D210" s="20">
        <f>D211</f>
        <v>0</v>
      </c>
      <c r="E210" s="20">
        <f>C210+D210</f>
        <v>-375378.07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</row>
    <row r="211" spans="1:11" ht="54" customHeight="1">
      <c r="A211" s="1" t="s">
        <v>63</v>
      </c>
      <c r="B211" s="60" t="s">
        <v>50</v>
      </c>
      <c r="C211" s="21">
        <f>C212</f>
        <v>-375378.07</v>
      </c>
      <c r="D211" s="21">
        <f>D212</f>
        <v>0</v>
      </c>
      <c r="E211" s="21">
        <f>E212</f>
        <v>-375378.07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 ht="35.25" customHeight="1">
      <c r="A212" s="1" t="s">
        <v>62</v>
      </c>
      <c r="B212" s="60" t="s">
        <v>50</v>
      </c>
      <c r="C212" s="21">
        <v>-375378.07</v>
      </c>
      <c r="D212" s="21">
        <v>0</v>
      </c>
      <c r="E212" s="21">
        <f>C212+D212</f>
        <v>-375378.07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 ht="18.75">
      <c r="A213" s="73" t="s">
        <v>112</v>
      </c>
      <c r="B213" s="6"/>
      <c r="C213" s="19">
        <f aca="true" t="shared" si="50" ref="C213:K213">C147+C10</f>
        <v>282859592.10999995</v>
      </c>
      <c r="D213" s="19">
        <f t="shared" si="50"/>
        <v>5310435.85</v>
      </c>
      <c r="E213" s="19">
        <f>E147+E10</f>
        <v>288170027.96</v>
      </c>
      <c r="F213" s="19">
        <f t="shared" si="50"/>
        <v>205067036.71</v>
      </c>
      <c r="G213" s="19">
        <f t="shared" si="50"/>
        <v>0</v>
      </c>
      <c r="H213" s="19">
        <f t="shared" si="50"/>
        <v>205067036.71</v>
      </c>
      <c r="I213" s="19">
        <f t="shared" si="50"/>
        <v>195623236.8</v>
      </c>
      <c r="J213" s="19">
        <f t="shared" si="50"/>
        <v>0</v>
      </c>
      <c r="K213" s="19">
        <f t="shared" si="50"/>
        <v>195623236.8</v>
      </c>
    </row>
    <row r="214" spans="6:10" ht="18.75">
      <c r="F214" s="24"/>
      <c r="G214" s="24"/>
      <c r="H214" s="24"/>
      <c r="I214" s="24"/>
      <c r="J214" s="24"/>
    </row>
    <row r="217" ht="18.75">
      <c r="E217" s="79"/>
    </row>
  </sheetData>
  <sheetProtection/>
  <mergeCells count="26">
    <mergeCell ref="H2:K2"/>
    <mergeCell ref="H3:K3"/>
    <mergeCell ref="H4:K4"/>
    <mergeCell ref="H5:K5"/>
    <mergeCell ref="A7:K7"/>
    <mergeCell ref="B8:B9"/>
    <mergeCell ref="A8:A9"/>
    <mergeCell ref="G10:G11"/>
    <mergeCell ref="D10:D11"/>
    <mergeCell ref="B10:B11"/>
    <mergeCell ref="I10:I11"/>
    <mergeCell ref="K10:K11"/>
    <mergeCell ref="A56:A57"/>
    <mergeCell ref="B56:B57"/>
    <mergeCell ref="H10:H11"/>
    <mergeCell ref="A10:A11"/>
    <mergeCell ref="F10:F11"/>
    <mergeCell ref="J10:J11"/>
    <mergeCell ref="K56:K57"/>
    <mergeCell ref="I56:I57"/>
    <mergeCell ref="H56:H57"/>
    <mergeCell ref="F56:F57"/>
    <mergeCell ref="E56:E57"/>
    <mergeCell ref="C56:C57"/>
    <mergeCell ref="E10:E11"/>
    <mergeCell ref="C10:C11"/>
  </mergeCells>
  <hyperlinks>
    <hyperlink ref="B134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2022-11-23T11:35:49Z</cp:lastPrinted>
  <dcterms:created xsi:type="dcterms:W3CDTF">2014-01-17T06:18:32Z</dcterms:created>
  <dcterms:modified xsi:type="dcterms:W3CDTF">2022-11-23T11:35:55Z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